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995" windowHeight="11055" activeTab="0"/>
  </bookViews>
  <sheets>
    <sheet name="Жил.фонд ЖКС на 31.12.2014" sheetId="1" r:id="rId1"/>
  </sheets>
  <definedNames>
    <definedName name="_xlnm.Print_Titles" localSheetId="0">'Жил.фонд ЖКС на 31.12.2014'!$F:$F</definedName>
  </definedNames>
  <calcPr fullCalcOnLoad="1"/>
</workbook>
</file>

<file path=xl/sharedStrings.xml><?xml version="1.0" encoding="utf-8"?>
<sst xmlns="http://schemas.openxmlformats.org/spreadsheetml/2006/main" count="173" uniqueCount="50">
  <si>
    <t>Дата нач. управл.</t>
  </si>
  <si>
    <t>улица</t>
  </si>
  <si>
    <t>№ дома</t>
  </si>
  <si>
    <t>кол-во лифтов</t>
  </si>
  <si>
    <t>Общая площадь</t>
  </si>
  <si>
    <t>кол-во квартир</t>
  </si>
  <si>
    <t>площадь квартир</t>
  </si>
  <si>
    <t>в т.чис. неж.пом.</t>
  </si>
  <si>
    <t>год постр.</t>
  </si>
  <si>
    <t>Наличие ОДПУ</t>
  </si>
  <si>
    <t>ВКТ-7</t>
  </si>
  <si>
    <t>Звёздная</t>
  </si>
  <si>
    <t>Красная Сибирь</t>
  </si>
  <si>
    <t>СПТ942</t>
  </si>
  <si>
    <t>136/1</t>
  </si>
  <si>
    <t>Карла Маркса</t>
  </si>
  <si>
    <t xml:space="preserve">Ленина </t>
  </si>
  <si>
    <t xml:space="preserve">  10/3</t>
  </si>
  <si>
    <t>Лунная</t>
  </si>
  <si>
    <t>Микрорайон</t>
  </si>
  <si>
    <t>Павлова</t>
  </si>
  <si>
    <t>ВКТ-7, ВКТ-5</t>
  </si>
  <si>
    <t>Первомайская</t>
  </si>
  <si>
    <t>123"А"</t>
  </si>
  <si>
    <t>125"А"</t>
  </si>
  <si>
    <t>127"А"</t>
  </si>
  <si>
    <t>Рогачёва</t>
  </si>
  <si>
    <t>Всего:</t>
  </si>
  <si>
    <r>
      <t xml:space="preserve">                                                                                             ООО «</t>
    </r>
    <r>
      <rPr>
        <sz val="20"/>
        <rFont val="Arial Cyr"/>
        <family val="0"/>
      </rPr>
      <t>Управляющая компания</t>
    </r>
    <r>
      <rPr>
        <b/>
        <sz val="20"/>
        <rFont val="Arial Cyr"/>
        <family val="0"/>
      </rPr>
      <t xml:space="preserve"> « ЖилКомСервис»</t>
    </r>
  </si>
  <si>
    <t>уборочн.площадь</t>
  </si>
  <si>
    <t>Исп.экономист</t>
  </si>
  <si>
    <t>Мельникова В.И.</t>
  </si>
  <si>
    <t>тариф на 2015</t>
  </si>
  <si>
    <t>Доход МКД</t>
  </si>
  <si>
    <t xml:space="preserve"> </t>
  </si>
  <si>
    <t>этажность</t>
  </si>
  <si>
    <t>кол-во подъездов</t>
  </si>
  <si>
    <t>норма 0,05л на 100м2/площадь</t>
  </si>
  <si>
    <t>Потребность на месяц</t>
  </si>
  <si>
    <t>Периодичность уборки</t>
  </si>
  <si>
    <t>Число проживающих (чел)в домах, оснащенными приборами учета</t>
  </si>
  <si>
    <t>ХВС</t>
  </si>
  <si>
    <t>ГВС</t>
  </si>
  <si>
    <t>Теловой энергии</t>
  </si>
  <si>
    <t xml:space="preserve">Плата за содержание </t>
  </si>
  <si>
    <t>группа благоустройства</t>
  </si>
  <si>
    <t>3 б</t>
  </si>
  <si>
    <t>3 а</t>
  </si>
  <si>
    <t>Ленина</t>
  </si>
  <si>
    <t>Тариф на содержание 2010-2014гг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</si>
</sst>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#,##0.00_ ;\-#,##0.00\ "/>
    <numFmt numFmtId="182" formatCode="#,##0.00&quot;р.&quot;;[Red]#,##0.00&quot;р.&quot;"/>
    <numFmt numFmtId="183" formatCode="0.0"/>
    <numFmt numFmtId="184" formatCode="[$-FC19]d\ mmmm\ yyyy\ &quot;г.&quot;"/>
    <numFmt numFmtId="185" formatCode="[$-419]mmmm\ yyyy;@"/>
    <numFmt numFmtId="186" formatCode="0.0000"/>
    <numFmt numFmtId="187" formatCode="0.000"/>
    <numFmt numFmtId="188" formatCode="0.0000000"/>
    <numFmt numFmtId="189" formatCode="0.000000"/>
    <numFmt numFmtId="190" formatCode="0.00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0000000"/>
    <numFmt numFmtId="196" formatCode="0.0000000000"/>
    <numFmt numFmtId="197" formatCode="0.00000000000"/>
    <numFmt numFmtId="198" formatCode="0.000000000"/>
    <numFmt numFmtId="199" formatCode="#,##0_ ;\-#,##0\ "/>
    <numFmt numFmtId="200" formatCode="#,##0.0"/>
    <numFmt numFmtId="201" formatCode="#,##0.000"/>
    <numFmt numFmtId="202" formatCode="#,##0.0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 Cyr"/>
      <family val="0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36"/>
      <name val="Monotype Corsiva"/>
      <family val="4"/>
    </font>
    <font>
      <sz val="20"/>
      <name val="Arial Cyr"/>
      <family val="0"/>
    </font>
    <font>
      <b/>
      <sz val="2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b/>
      <sz val="10"/>
      <color indexed="53"/>
      <name val="Arial Cyr"/>
      <family val="0"/>
    </font>
    <font>
      <b/>
      <sz val="12"/>
      <name val="Arial Cyr"/>
      <family val="0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180" fontId="0" fillId="0" borderId="0" xfId="0" applyNumberFormat="1" applyAlignment="1">
      <alignment horizontal="center"/>
    </xf>
    <xf numFmtId="0" fontId="24" fillId="0" borderId="0" xfId="0" applyFont="1" applyBorder="1" applyAlignment="1">
      <alignment horizontal="center" vertical="distributed"/>
    </xf>
    <xf numFmtId="0" fontId="0" fillId="0" borderId="0" xfId="0" applyBorder="1" applyAlignment="1">
      <alignment horizontal="center" vertical="distributed"/>
    </xf>
    <xf numFmtId="0" fontId="25" fillId="0" borderId="10" xfId="0" applyFont="1" applyBorder="1" applyAlignment="1">
      <alignment horizontal="center" vertical="justify" wrapText="1"/>
    </xf>
    <xf numFmtId="0" fontId="0" fillId="0" borderId="10" xfId="0" applyBorder="1" applyAlignment="1">
      <alignment/>
    </xf>
    <xf numFmtId="4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justify" wrapText="1"/>
    </xf>
    <xf numFmtId="0" fontId="0" fillId="0" borderId="11" xfId="0" applyBorder="1" applyAlignment="1">
      <alignment horizontal="center" vertical="justify" wrapText="1"/>
    </xf>
    <xf numFmtId="0" fontId="0" fillId="0" borderId="10" xfId="0" applyBorder="1" applyAlignment="1">
      <alignment horizontal="center" vertical="justify" wrapText="1"/>
    </xf>
    <xf numFmtId="0" fontId="0" fillId="0" borderId="10" xfId="0" applyBorder="1" applyAlignment="1">
      <alignment vertical="justify" wrapText="1"/>
    </xf>
    <xf numFmtId="14" fontId="25" fillId="0" borderId="12" xfId="0" applyNumberFormat="1" applyFont="1" applyBorder="1" applyAlignment="1">
      <alignment horizontal="center" vertical="distributed"/>
    </xf>
    <xf numFmtId="0" fontId="24" fillId="0" borderId="12" xfId="0" applyFont="1" applyBorder="1" applyAlignment="1">
      <alignment horizontal="right" vertical="center"/>
    </xf>
    <xf numFmtId="0" fontId="24" fillId="0" borderId="12" xfId="0" applyFont="1" applyBorder="1" applyAlignment="1">
      <alignment horizontal="center" vertical="distributed"/>
    </xf>
    <xf numFmtId="0" fontId="25" fillId="0" borderId="12" xfId="0" applyFont="1" applyBorder="1" applyAlignment="1">
      <alignment horizontal="center" vertical="distributed"/>
    </xf>
    <xf numFmtId="0" fontId="0" fillId="0" borderId="12" xfId="0" applyBorder="1" applyAlignment="1">
      <alignment horizontal="center" vertical="distributed"/>
    </xf>
    <xf numFmtId="0" fontId="25" fillId="0" borderId="12" xfId="0" applyFont="1" applyBorder="1" applyAlignment="1">
      <alignment horizontal="center" vertical="distributed"/>
    </xf>
    <xf numFmtId="0" fontId="25" fillId="0" borderId="12" xfId="0" applyFont="1" applyBorder="1" applyAlignment="1">
      <alignment horizontal="center"/>
    </xf>
    <xf numFmtId="2" fontId="25" fillId="0" borderId="12" xfId="0" applyNumberFormat="1" applyFont="1" applyBorder="1" applyAlignment="1">
      <alignment horizontal="center" vertical="distributed"/>
    </xf>
    <xf numFmtId="14" fontId="24" fillId="0" borderId="10" xfId="0" applyNumberFormat="1" applyFont="1" applyFill="1" applyBorder="1" applyAlignment="1">
      <alignment horizontal="center"/>
    </xf>
    <xf numFmtId="0" fontId="24" fillId="0" borderId="10" xfId="0" applyFont="1" applyBorder="1" applyAlignment="1">
      <alignment horizontal="right"/>
    </xf>
    <xf numFmtId="0" fontId="24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2" fontId="24" fillId="0" borderId="1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5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14" fontId="24" fillId="0" borderId="10" xfId="0" applyNumberFormat="1" applyFont="1" applyFill="1" applyBorder="1" applyAlignment="1">
      <alignment horizontal="center" vertical="distributed"/>
    </xf>
    <xf numFmtId="0" fontId="24" fillId="0" borderId="10" xfId="0" applyFont="1" applyBorder="1" applyAlignment="1">
      <alignment horizontal="center" vertical="distributed"/>
    </xf>
    <xf numFmtId="0" fontId="17" fillId="0" borderId="10" xfId="0" applyFont="1" applyBorder="1" applyAlignment="1">
      <alignment horizontal="center" vertical="distributed"/>
    </xf>
    <xf numFmtId="0" fontId="25" fillId="0" borderId="10" xfId="0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distributed"/>
    </xf>
    <xf numFmtId="0" fontId="24" fillId="0" borderId="10" xfId="0" applyFont="1" applyFill="1" applyBorder="1" applyAlignment="1">
      <alignment horizontal="right"/>
    </xf>
    <xf numFmtId="0" fontId="25" fillId="0" borderId="0" xfId="0" applyFont="1" applyBorder="1" applyAlignment="1">
      <alignment horizontal="center" vertical="distributed"/>
    </xf>
    <xf numFmtId="0" fontId="24" fillId="0" borderId="0" xfId="0" applyNumberFormat="1" applyFont="1" applyFill="1" applyBorder="1" applyAlignment="1">
      <alignment horizontal="center"/>
    </xf>
    <xf numFmtId="0" fontId="24" fillId="0" borderId="11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10" xfId="0" applyNumberFormat="1" applyFont="1" applyFill="1" applyBorder="1" applyAlignment="1">
      <alignment horizontal="center"/>
    </xf>
    <xf numFmtId="0" fontId="24" fillId="24" borderId="0" xfId="0" applyNumberFormat="1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0" applyNumberFormat="1" applyFont="1" applyBorder="1" applyAlignment="1">
      <alignment horizontal="center"/>
    </xf>
    <xf numFmtId="0" fontId="25" fillId="0" borderId="0" xfId="0" applyFont="1" applyFill="1" applyBorder="1" applyAlignment="1">
      <alignment/>
    </xf>
    <xf numFmtId="14" fontId="24" fillId="0" borderId="10" xfId="0" applyNumberFormat="1" applyFont="1" applyBorder="1" applyAlignment="1">
      <alignment horizontal="center"/>
    </xf>
    <xf numFmtId="16" fontId="24" fillId="0" borderId="10" xfId="0" applyNumberFormat="1" applyFont="1" applyBorder="1" applyAlignment="1">
      <alignment horizontal="center"/>
    </xf>
    <xf numFmtId="14" fontId="24" fillId="0" borderId="13" xfId="0" applyNumberFormat="1" applyFont="1" applyFill="1" applyBorder="1" applyAlignment="1">
      <alignment horizontal="center"/>
    </xf>
    <xf numFmtId="0" fontId="24" fillId="0" borderId="13" xfId="0" applyFont="1" applyBorder="1" applyAlignment="1">
      <alignment horizontal="right"/>
    </xf>
    <xf numFmtId="0" fontId="24" fillId="0" borderId="13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7" fillId="0" borderId="14" xfId="0" applyFont="1" applyBorder="1" applyAlignment="1">
      <alignment horizontal="right"/>
    </xf>
    <xf numFmtId="0" fontId="25" fillId="0" borderId="14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1" xfId="0" applyFont="1" applyBorder="1" applyAlignment="1">
      <alignment/>
    </xf>
    <xf numFmtId="0" fontId="25" fillId="0" borderId="10" xfId="0" applyFont="1" applyBorder="1" applyAlignment="1">
      <alignment/>
    </xf>
    <xf numFmtId="2" fontId="25" fillId="0" borderId="10" xfId="0" applyNumberFormat="1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Border="1" applyAlignment="1">
      <alignment horizontal="right"/>
    </xf>
    <xf numFmtId="2" fontId="25" fillId="0" borderId="0" xfId="0" applyNumberFormat="1" applyFont="1" applyBorder="1" applyAlignment="1">
      <alignment/>
    </xf>
    <xf numFmtId="0" fontId="24" fillId="0" borderId="12" xfId="0" applyFont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24" fillId="0" borderId="0" xfId="0" applyFont="1" applyBorder="1" applyAlignment="1">
      <alignment horizontal="right"/>
    </xf>
    <xf numFmtId="16" fontId="24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0" fillId="0" borderId="0" xfId="0" applyBorder="1" applyAlignment="1">
      <alignment vertical="justify" wrapText="1"/>
    </xf>
    <xf numFmtId="2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15" xfId="0" applyFont="1" applyBorder="1" applyAlignment="1">
      <alignment horizontal="center" vertical="distributed"/>
    </xf>
    <xf numFmtId="0" fontId="0" fillId="0" borderId="16" xfId="0" applyFont="1" applyBorder="1" applyAlignment="1">
      <alignment horizontal="center" vertical="distributed"/>
    </xf>
    <xf numFmtId="0" fontId="17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 vertical="distributed"/>
    </xf>
    <xf numFmtId="0" fontId="25" fillId="0" borderId="18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10" xfId="0" applyBorder="1" applyAlignment="1">
      <alignment horizontal="center" vertical="distributed"/>
    </xf>
    <xf numFmtId="0" fontId="24" fillId="0" borderId="1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distributed"/>
    </xf>
    <xf numFmtId="0" fontId="0" fillId="0" borderId="10" xfId="0" applyFont="1" applyBorder="1" applyAlignment="1">
      <alignment horizontal="center" vertical="distributed"/>
    </xf>
    <xf numFmtId="2" fontId="0" fillId="0" borderId="10" xfId="0" applyNumberFormat="1" applyFont="1" applyBorder="1" applyAlignment="1">
      <alignment horizontal="center" vertical="distributed"/>
    </xf>
    <xf numFmtId="0" fontId="24" fillId="11" borderId="10" xfId="0" applyFont="1" applyFill="1" applyBorder="1" applyAlignment="1">
      <alignment horizontal="center"/>
    </xf>
    <xf numFmtId="0" fontId="0" fillId="0" borderId="19" xfId="0" applyBorder="1" applyAlignment="1">
      <alignment horizontal="center" vertical="distributed"/>
    </xf>
    <xf numFmtId="180" fontId="24" fillId="0" borderId="10" xfId="0" applyNumberFormat="1" applyFont="1" applyBorder="1" applyAlignment="1">
      <alignment horizontal="center"/>
    </xf>
    <xf numFmtId="0" fontId="17" fillId="0" borderId="20" xfId="0" applyFont="1" applyBorder="1" applyAlignment="1">
      <alignment horizontal="left"/>
    </xf>
    <xf numFmtId="0" fontId="24" fillId="0" borderId="12" xfId="0" applyFont="1" applyBorder="1" applyAlignment="1">
      <alignment horizontal="right"/>
    </xf>
    <xf numFmtId="180" fontId="24" fillId="0" borderId="12" xfId="0" applyNumberFormat="1" applyFont="1" applyBorder="1" applyAlignment="1">
      <alignment horizontal="center" vertical="distributed"/>
    </xf>
    <xf numFmtId="0" fontId="17" fillId="0" borderId="21" xfId="0" applyFont="1" applyBorder="1" applyAlignment="1">
      <alignment horizontal="left"/>
    </xf>
    <xf numFmtId="0" fontId="24" fillId="0" borderId="12" xfId="0" applyFont="1" applyFill="1" applyBorder="1" applyAlignment="1">
      <alignment horizontal="right"/>
    </xf>
    <xf numFmtId="180" fontId="24" fillId="0" borderId="12" xfId="0" applyNumberFormat="1" applyFont="1" applyBorder="1" applyAlignment="1">
      <alignment horizontal="center"/>
    </xf>
    <xf numFmtId="180" fontId="24" fillId="25" borderId="12" xfId="0" applyNumberFormat="1" applyFont="1" applyFill="1" applyBorder="1" applyAlignment="1">
      <alignment horizontal="center"/>
    </xf>
    <xf numFmtId="180" fontId="24" fillId="0" borderId="12" xfId="0" applyNumberFormat="1" applyFont="1" applyFill="1" applyBorder="1" applyAlignment="1">
      <alignment horizontal="center"/>
    </xf>
    <xf numFmtId="0" fontId="17" fillId="0" borderId="21" xfId="0" applyFont="1" applyFill="1" applyBorder="1" applyAlignment="1">
      <alignment horizontal="left"/>
    </xf>
    <xf numFmtId="180" fontId="24" fillId="0" borderId="13" xfId="0" applyNumberFormat="1" applyFont="1" applyBorder="1" applyAlignment="1">
      <alignment horizontal="center"/>
    </xf>
    <xf numFmtId="0" fontId="17" fillId="0" borderId="22" xfId="0" applyFont="1" applyBorder="1" applyAlignment="1">
      <alignment horizontal="left"/>
    </xf>
    <xf numFmtId="0" fontId="24" fillId="0" borderId="23" xfId="0" applyFont="1" applyBorder="1" applyAlignment="1">
      <alignment horizontal="right"/>
    </xf>
    <xf numFmtId="180" fontId="24" fillId="0" borderId="23" xfId="0" applyNumberFormat="1" applyFont="1" applyBorder="1" applyAlignment="1">
      <alignment horizontal="center"/>
    </xf>
    <xf numFmtId="180" fontId="24" fillId="25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 vertical="justify" wrapText="1"/>
    </xf>
    <xf numFmtId="44" fontId="0" fillId="0" borderId="0" xfId="0" applyNumberFormat="1" applyBorder="1" applyAlignment="1">
      <alignment horizontal="center" vertical="center" wrapText="1"/>
    </xf>
    <xf numFmtId="0" fontId="25" fillId="0" borderId="24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4" fillId="0" borderId="25" xfId="0" applyFont="1" applyBorder="1" applyAlignment="1">
      <alignment horizontal="center" vertical="distributed"/>
    </xf>
    <xf numFmtId="0" fontId="24" fillId="0" borderId="19" xfId="0" applyFont="1" applyBorder="1" applyAlignment="1">
      <alignment horizontal="center" vertical="distributed"/>
    </xf>
    <xf numFmtId="0" fontId="24" fillId="0" borderId="26" xfId="0" applyFont="1" applyBorder="1" applyAlignment="1">
      <alignment horizontal="center" vertical="distributed"/>
    </xf>
    <xf numFmtId="0" fontId="24" fillId="0" borderId="27" xfId="0" applyFont="1" applyBorder="1" applyAlignment="1">
      <alignment horizontal="center" vertical="distributed"/>
    </xf>
    <xf numFmtId="0" fontId="24" fillId="0" borderId="28" xfId="0" applyFont="1" applyBorder="1" applyAlignment="1">
      <alignment horizontal="center" vertical="distributed"/>
    </xf>
    <xf numFmtId="0" fontId="25" fillId="0" borderId="0" xfId="0" applyFont="1" applyBorder="1" applyAlignment="1">
      <alignment horizontal="center"/>
    </xf>
    <xf numFmtId="0" fontId="24" fillId="0" borderId="13" xfId="0" applyFont="1" applyBorder="1" applyAlignment="1">
      <alignment horizontal="center" vertical="distributed"/>
    </xf>
    <xf numFmtId="0" fontId="24" fillId="0" borderId="12" xfId="0" applyFont="1" applyBorder="1" applyAlignment="1">
      <alignment horizontal="center" vertical="distributed"/>
    </xf>
    <xf numFmtId="0" fontId="24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24" fillId="0" borderId="29" xfId="0" applyFont="1" applyBorder="1" applyAlignment="1">
      <alignment horizontal="center" vertical="distributed"/>
    </xf>
    <xf numFmtId="0" fontId="24" fillId="0" borderId="30" xfId="0" applyFont="1" applyBorder="1" applyAlignment="1">
      <alignment horizontal="center" vertical="distributed"/>
    </xf>
    <xf numFmtId="0" fontId="24" fillId="0" borderId="0" xfId="0" applyFont="1" applyBorder="1" applyAlignment="1">
      <alignment horizontal="center" vertical="distributed"/>
    </xf>
    <xf numFmtId="0" fontId="0" fillId="0" borderId="0" xfId="0" applyBorder="1" applyAlignment="1">
      <alignment horizontal="center" vertical="distributed"/>
    </xf>
    <xf numFmtId="0" fontId="24" fillId="0" borderId="31" xfId="0" applyFont="1" applyBorder="1" applyAlignment="1">
      <alignment horizontal="center" vertical="distributed"/>
    </xf>
    <xf numFmtId="0" fontId="24" fillId="0" borderId="25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justify" wrapText="1"/>
    </xf>
    <xf numFmtId="0" fontId="0" fillId="0" borderId="13" xfId="0" applyBorder="1" applyAlignment="1">
      <alignment horizontal="center" vertical="justify" wrapText="1"/>
    </xf>
    <xf numFmtId="0" fontId="0" fillId="0" borderId="12" xfId="0" applyBorder="1" applyAlignment="1">
      <alignment horizontal="center" vertical="justify" wrapText="1"/>
    </xf>
    <xf numFmtId="0" fontId="25" fillId="0" borderId="13" xfId="0" applyFont="1" applyBorder="1" applyAlignment="1">
      <alignment horizontal="center" vertical="justify" wrapText="1"/>
    </xf>
    <xf numFmtId="0" fontId="25" fillId="0" borderId="23" xfId="0" applyFont="1" applyBorder="1" applyAlignment="1">
      <alignment horizontal="center" vertical="justify" wrapText="1"/>
    </xf>
    <xf numFmtId="0" fontId="25" fillId="0" borderId="12" xfId="0" applyFont="1" applyBorder="1" applyAlignment="1">
      <alignment horizontal="center" vertical="justify" wrapText="1"/>
    </xf>
    <xf numFmtId="0" fontId="0" fillId="0" borderId="24" xfId="0" applyBorder="1" applyAlignment="1">
      <alignment horizontal="center" vertical="justify" wrapText="1"/>
    </xf>
    <xf numFmtId="0" fontId="0" fillId="0" borderId="32" xfId="0" applyBorder="1" applyAlignment="1">
      <alignment horizontal="center" vertical="justify" wrapText="1"/>
    </xf>
    <xf numFmtId="0" fontId="24" fillId="0" borderId="33" xfId="0" applyFont="1" applyBorder="1" applyAlignment="1">
      <alignment horizontal="center" vertical="distributed"/>
    </xf>
    <xf numFmtId="0" fontId="24" fillId="0" borderId="0" xfId="0" applyFont="1" applyAlignment="1">
      <alignment horizontal="center"/>
    </xf>
  </cellXfs>
  <cellStyles count="85">
    <cellStyle name="Normal" xfId="0"/>
    <cellStyle name="20% - Акцент1" xfId="15"/>
    <cellStyle name="20% — акцент1" xfId="16"/>
    <cellStyle name="20% - Акцент1_Книга1" xfId="17"/>
    <cellStyle name="20% - Акцент2" xfId="18"/>
    <cellStyle name="20% — акцент2" xfId="19"/>
    <cellStyle name="20% - Акцент2_Книга1" xfId="20"/>
    <cellStyle name="20% - Акцент3" xfId="21"/>
    <cellStyle name="20% — акцент3" xfId="22"/>
    <cellStyle name="20% - Акцент3_Книга1" xfId="23"/>
    <cellStyle name="20% - Акцент4" xfId="24"/>
    <cellStyle name="20% — акцент4" xfId="25"/>
    <cellStyle name="20% - Акцент4_Книга1" xfId="26"/>
    <cellStyle name="20% - Акцент5" xfId="27"/>
    <cellStyle name="20% — акцент5" xfId="28"/>
    <cellStyle name="20% - Акцент5_Книга1" xfId="29"/>
    <cellStyle name="20% - Акцент6" xfId="30"/>
    <cellStyle name="20% — акцент6" xfId="31"/>
    <cellStyle name="20% - Акцент6_Книга1" xfId="32"/>
    <cellStyle name="40% - Акцент1" xfId="33"/>
    <cellStyle name="40% — акцент1" xfId="34"/>
    <cellStyle name="40% - Акцент1_Книга1" xfId="35"/>
    <cellStyle name="40% - Акцент2" xfId="36"/>
    <cellStyle name="40% — акцент2" xfId="37"/>
    <cellStyle name="40% - Акцент2_Книга1" xfId="38"/>
    <cellStyle name="40% - Акцент3" xfId="39"/>
    <cellStyle name="40% — акцент3" xfId="40"/>
    <cellStyle name="40% - Акцент3_Книга1" xfId="41"/>
    <cellStyle name="40% - Акцент4" xfId="42"/>
    <cellStyle name="40% — акцент4" xfId="43"/>
    <cellStyle name="40% - Акцент4_Книга1" xfId="44"/>
    <cellStyle name="40% - Акцент5" xfId="45"/>
    <cellStyle name="40% — акцент5" xfId="46"/>
    <cellStyle name="40% - Акцент5_Книга1" xfId="47"/>
    <cellStyle name="40% - Акцент6" xfId="48"/>
    <cellStyle name="40% — акцент6" xfId="49"/>
    <cellStyle name="40% - Акцент6_Книга1" xfId="50"/>
    <cellStyle name="60% - Акцент1" xfId="51"/>
    <cellStyle name="60% — акцент1" xfId="52"/>
    <cellStyle name="60% - Акцент1_Книга1" xfId="53"/>
    <cellStyle name="60% - Акцент2" xfId="54"/>
    <cellStyle name="60% — акцент2" xfId="55"/>
    <cellStyle name="60% - Акцент2_Книга1" xfId="56"/>
    <cellStyle name="60% - Акцент3" xfId="57"/>
    <cellStyle name="60% — акцент3" xfId="58"/>
    <cellStyle name="60% - Акцент3_Книга1" xfId="59"/>
    <cellStyle name="60% - Акцент4" xfId="60"/>
    <cellStyle name="60% — акцент4" xfId="61"/>
    <cellStyle name="60% - Акцент4_Книга1" xfId="62"/>
    <cellStyle name="60% - Акцент5" xfId="63"/>
    <cellStyle name="60% — акцент5" xfId="64"/>
    <cellStyle name="60% - Акцент5_Книга1" xfId="65"/>
    <cellStyle name="60% - Акцент6" xfId="66"/>
    <cellStyle name="60% — акцент6" xfId="67"/>
    <cellStyle name="60% - Акцент6_Книга1" xfId="68"/>
    <cellStyle name="Акцент1" xfId="69"/>
    <cellStyle name="Акцент2" xfId="70"/>
    <cellStyle name="Акцент3" xfId="71"/>
    <cellStyle name="Акцент4" xfId="72"/>
    <cellStyle name="Акцент5" xfId="73"/>
    <cellStyle name="Акцент6" xfId="74"/>
    <cellStyle name="Ввод " xfId="75"/>
    <cellStyle name="Вывод" xfId="76"/>
    <cellStyle name="Вычисление" xfId="77"/>
    <cellStyle name="Hyperlink" xfId="78"/>
    <cellStyle name="Currency" xfId="79"/>
    <cellStyle name="Currency [0]" xfId="80"/>
    <cellStyle name="Заголовок 1" xfId="81"/>
    <cellStyle name="Заголовок 2" xfId="82"/>
    <cellStyle name="Заголовок 3" xfId="83"/>
    <cellStyle name="Заголовок 4" xfId="84"/>
    <cellStyle name="Итог" xfId="85"/>
    <cellStyle name="Контрольная ячейка" xfId="86"/>
    <cellStyle name="Название" xfId="87"/>
    <cellStyle name="Нейтральный" xfId="88"/>
    <cellStyle name="Followed Hyperlink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352"/>
  <sheetViews>
    <sheetView tabSelected="1" workbookViewId="0" topLeftCell="A1">
      <selection activeCell="A2" sqref="A2:AZ2"/>
    </sheetView>
  </sheetViews>
  <sheetFormatPr defaultColWidth="9.140625" defaultRowHeight="12.75"/>
  <cols>
    <col min="1" max="1" width="12.28125" style="0" customWidth="1"/>
    <col min="2" max="2" width="19.28125" style="0" customWidth="1"/>
    <col min="3" max="3" width="6.421875" style="0" customWidth="1"/>
    <col min="4" max="4" width="11.140625" style="0" hidden="1" customWidth="1"/>
    <col min="5" max="5" width="8.140625" style="0" hidden="1" customWidth="1"/>
    <col min="6" max="6" width="8.8515625" style="0" hidden="1" customWidth="1"/>
    <col min="7" max="7" width="9.28125" style="0" hidden="1" customWidth="1"/>
    <col min="8" max="8" width="9.00390625" style="0" hidden="1" customWidth="1"/>
    <col min="9" max="15" width="0" style="0" hidden="1" customWidth="1"/>
    <col min="16" max="16" width="14.00390625" style="0" hidden="1" customWidth="1"/>
    <col min="18" max="22" width="16.140625" style="0" hidden="1" customWidth="1"/>
    <col min="23" max="24" width="0" style="0" hidden="1" customWidth="1"/>
    <col min="25" max="25" width="9.421875" style="0" hidden="1" customWidth="1"/>
    <col min="26" max="26" width="19.8515625" style="0" hidden="1" customWidth="1"/>
    <col min="27" max="27" width="5.28125" style="0" hidden="1" customWidth="1"/>
    <col min="28" max="28" width="0" style="0" hidden="1" customWidth="1"/>
    <col min="29" max="29" width="9.57421875" style="0" hidden="1" customWidth="1"/>
    <col min="30" max="49" width="0" style="0" hidden="1" customWidth="1"/>
    <col min="52" max="52" width="12.140625" style="0" customWidth="1"/>
    <col min="53" max="53" width="9.00390625" style="0" customWidth="1"/>
    <col min="54" max="54" width="13.421875" style="0" customWidth="1"/>
    <col min="55" max="55" width="12.140625" style="0" customWidth="1"/>
    <col min="86" max="86" width="11.7109375" style="0" bestFit="1" customWidth="1"/>
    <col min="87" max="87" width="13.28125" style="0" customWidth="1"/>
    <col min="88" max="88" width="10.421875" style="0" customWidth="1"/>
    <col min="89" max="89" width="11.57421875" style="0" customWidth="1"/>
  </cols>
  <sheetData>
    <row r="1" spans="1:22" ht="46.5">
      <c r="A1" s="1"/>
      <c r="B1" s="2" t="s">
        <v>28</v>
      </c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6"/>
      <c r="S1" s="6"/>
      <c r="T1" s="6"/>
      <c r="U1" s="6"/>
      <c r="V1" s="6"/>
    </row>
    <row r="2" spans="1:75" ht="12.75">
      <c r="A2" s="136" t="s">
        <v>49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</row>
    <row r="3" spans="19:89" ht="4.5" customHeight="1" thickBot="1">
      <c r="S3" s="31"/>
      <c r="T3" s="31"/>
      <c r="U3" s="31"/>
      <c r="V3" s="31"/>
      <c r="AX3" s="31"/>
      <c r="AY3" s="115"/>
      <c r="AZ3" s="115"/>
      <c r="BA3" s="115"/>
      <c r="BB3" s="115"/>
      <c r="BC3" s="115"/>
      <c r="BD3" s="115"/>
      <c r="BE3" s="115"/>
      <c r="BF3" s="115"/>
      <c r="BG3" s="115"/>
      <c r="BH3" s="72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07"/>
      <c r="BY3" s="108"/>
      <c r="BZ3" s="108"/>
      <c r="CA3" s="108"/>
      <c r="CB3" s="109"/>
      <c r="CC3" s="109"/>
      <c r="CD3" s="109"/>
      <c r="CE3" s="109"/>
      <c r="CF3" s="130"/>
      <c r="CG3" s="10"/>
      <c r="CH3" s="10"/>
      <c r="CI3" s="10"/>
      <c r="CJ3" s="10"/>
      <c r="CK3" s="10"/>
    </row>
    <row r="4" spans="1:89" ht="42.75" customHeight="1">
      <c r="A4" s="110" t="s">
        <v>0</v>
      </c>
      <c r="B4" s="125" t="s">
        <v>1</v>
      </c>
      <c r="C4" s="110" t="s">
        <v>2</v>
      </c>
      <c r="D4" s="110" t="s">
        <v>35</v>
      </c>
      <c r="E4" s="110" t="s">
        <v>36</v>
      </c>
      <c r="F4" s="110" t="s">
        <v>3</v>
      </c>
      <c r="G4" s="110" t="s">
        <v>4</v>
      </c>
      <c r="H4" s="110" t="s">
        <v>5</v>
      </c>
      <c r="I4" s="110" t="s">
        <v>6</v>
      </c>
      <c r="J4" s="110" t="s">
        <v>7</v>
      </c>
      <c r="K4" s="112" t="s">
        <v>40</v>
      </c>
      <c r="L4" s="113"/>
      <c r="M4" s="114"/>
      <c r="N4" s="110" t="s">
        <v>29</v>
      </c>
      <c r="O4" s="110" t="s">
        <v>8</v>
      </c>
      <c r="P4" s="110" t="s">
        <v>45</v>
      </c>
      <c r="Q4" s="120" t="s">
        <v>44</v>
      </c>
      <c r="R4" s="124" t="s">
        <v>9</v>
      </c>
      <c r="S4" s="36"/>
      <c r="T4" s="36"/>
      <c r="U4" s="36"/>
      <c r="V4" s="7"/>
      <c r="W4" s="7"/>
      <c r="X4" s="7"/>
      <c r="Y4" s="116" t="s">
        <v>32</v>
      </c>
      <c r="Z4" s="7"/>
      <c r="AA4" s="7"/>
      <c r="AB4" s="7"/>
      <c r="AC4" s="116" t="s">
        <v>33</v>
      </c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122"/>
      <c r="AZ4" s="122"/>
      <c r="BA4" s="122"/>
      <c r="BB4" s="106"/>
      <c r="BC4" s="105"/>
      <c r="BD4" s="105"/>
      <c r="BE4" s="105"/>
      <c r="BF4" s="12"/>
      <c r="BG4" s="105"/>
      <c r="BH4" s="12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33"/>
      <c r="CC4" s="128"/>
      <c r="CD4" s="128"/>
      <c r="CE4" s="128"/>
      <c r="CF4" s="131"/>
      <c r="CG4" s="128"/>
      <c r="CH4" s="128"/>
      <c r="CI4" s="15"/>
      <c r="CJ4" s="10"/>
      <c r="CK4" s="10"/>
    </row>
    <row r="5" spans="1:89" ht="24.75" customHeight="1" thickBot="1">
      <c r="A5" s="111"/>
      <c r="B5" s="126"/>
      <c r="C5" s="111"/>
      <c r="D5" s="111"/>
      <c r="E5" s="111"/>
      <c r="F5" s="111"/>
      <c r="G5" s="111"/>
      <c r="H5" s="111"/>
      <c r="I5" s="111"/>
      <c r="J5" s="111"/>
      <c r="K5" s="89" t="s">
        <v>41</v>
      </c>
      <c r="L5" s="89" t="s">
        <v>42</v>
      </c>
      <c r="M5" s="89" t="s">
        <v>43</v>
      </c>
      <c r="N5" s="111"/>
      <c r="O5" s="111"/>
      <c r="P5" s="111"/>
      <c r="Q5" s="121"/>
      <c r="R5" s="135"/>
      <c r="S5" s="36" t="s">
        <v>37</v>
      </c>
      <c r="T5" s="36" t="s">
        <v>39</v>
      </c>
      <c r="U5" s="36" t="s">
        <v>38</v>
      </c>
      <c r="V5" s="7"/>
      <c r="W5" s="8"/>
      <c r="X5" s="8"/>
      <c r="Y5" s="117"/>
      <c r="Z5" s="8"/>
      <c r="AA5" s="8"/>
      <c r="AB5" s="8"/>
      <c r="AC5" s="117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122"/>
      <c r="AZ5" s="122"/>
      <c r="BA5" s="122"/>
      <c r="BB5" s="106"/>
      <c r="BC5" s="105"/>
      <c r="BD5" s="105"/>
      <c r="BE5" s="105"/>
      <c r="BF5" s="12"/>
      <c r="BG5" s="105"/>
      <c r="BH5" s="12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34"/>
      <c r="CC5" s="129"/>
      <c r="CD5" s="129"/>
      <c r="CE5" s="129"/>
      <c r="CF5" s="132"/>
      <c r="CG5" s="129"/>
      <c r="CH5" s="129"/>
      <c r="CI5" s="15"/>
      <c r="CJ5" s="10"/>
      <c r="CK5" s="10"/>
    </row>
    <row r="6" spans="1:89" ht="17.25" customHeight="1">
      <c r="A6" s="16"/>
      <c r="B6" s="17"/>
      <c r="C6" s="18"/>
      <c r="D6" s="18"/>
      <c r="E6" s="19"/>
      <c r="F6" s="19"/>
      <c r="G6" s="20"/>
      <c r="H6" s="21"/>
      <c r="I6" s="21"/>
      <c r="J6" s="20"/>
      <c r="K6" s="20"/>
      <c r="L6" s="20"/>
      <c r="M6" s="20"/>
      <c r="N6" s="19"/>
      <c r="O6" s="22"/>
      <c r="P6" s="22"/>
      <c r="Q6" s="23"/>
      <c r="R6" s="76" t="s">
        <v>10</v>
      </c>
      <c r="S6" s="86">
        <f>(N6*0.05)/100</f>
        <v>0</v>
      </c>
      <c r="T6" s="86">
        <v>2.5</v>
      </c>
      <c r="U6" s="87">
        <f>T6*S6</f>
        <v>0</v>
      </c>
      <c r="V6" s="25" t="s">
        <v>11</v>
      </c>
      <c r="W6" s="90">
        <v>5.85</v>
      </c>
      <c r="X6" s="91" t="s">
        <v>10</v>
      </c>
      <c r="Y6" s="82">
        <v>15.74</v>
      </c>
      <c r="Z6" s="8"/>
      <c r="AA6" s="8" t="e">
        <f>#REF!-H6</f>
        <v>#REF!</v>
      </c>
      <c r="AB6" s="8"/>
      <c r="AC6" s="36">
        <f aca="true" t="shared" si="0" ref="AC6:AC35">Y6*I6</f>
        <v>0</v>
      </c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7"/>
      <c r="BB6" s="11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3"/>
      <c r="CC6" s="14"/>
      <c r="CD6" s="14"/>
      <c r="CE6" s="14"/>
      <c r="CF6" s="9"/>
      <c r="CG6" s="14"/>
      <c r="CH6" s="14"/>
      <c r="CI6" s="15"/>
      <c r="CJ6" s="10"/>
      <c r="CK6" s="10"/>
    </row>
    <row r="7" spans="1:89" ht="12.75" customHeight="1">
      <c r="A7" s="24">
        <v>41384</v>
      </c>
      <c r="B7" s="25" t="s">
        <v>11</v>
      </c>
      <c r="C7" s="26">
        <v>8</v>
      </c>
      <c r="D7" s="26">
        <v>3</v>
      </c>
      <c r="E7" s="26">
        <v>6</v>
      </c>
      <c r="F7" s="26">
        <v>0</v>
      </c>
      <c r="G7" s="27">
        <v>2107.2</v>
      </c>
      <c r="H7" s="26">
        <v>13</v>
      </c>
      <c r="I7" s="26">
        <v>2005.5</v>
      </c>
      <c r="J7" s="26">
        <v>647.1</v>
      </c>
      <c r="K7" s="26">
        <v>19</v>
      </c>
      <c r="L7" s="26">
        <v>19</v>
      </c>
      <c r="M7" s="26">
        <v>19</v>
      </c>
      <c r="N7" s="26"/>
      <c r="O7" s="26">
        <v>2013</v>
      </c>
      <c r="P7" s="26">
        <v>2</v>
      </c>
      <c r="Q7" s="28">
        <f>W6</f>
        <v>5.85</v>
      </c>
      <c r="R7" s="77" t="s">
        <v>10</v>
      </c>
      <c r="S7" s="86">
        <f aca="true" t="shared" si="1" ref="S7:S34">(N7*0.05)/100</f>
        <v>0</v>
      </c>
      <c r="T7" s="86"/>
      <c r="U7" s="87">
        <f aca="true" t="shared" si="2" ref="U7:U34">T7*S7</f>
        <v>0</v>
      </c>
      <c r="V7" s="92" t="s">
        <v>12</v>
      </c>
      <c r="W7" s="93">
        <v>14.87</v>
      </c>
      <c r="X7" s="94" t="s">
        <v>10</v>
      </c>
      <c r="Y7" s="26">
        <v>5.85</v>
      </c>
      <c r="Z7" s="29"/>
      <c r="AA7" s="8" t="e">
        <f>#REF!-H7</f>
        <v>#REF!</v>
      </c>
      <c r="AB7" s="29"/>
      <c r="AC7" s="36">
        <f t="shared" si="0"/>
        <v>11732.175</v>
      </c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30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2"/>
      <c r="CC7" s="10"/>
      <c r="CD7" s="10"/>
      <c r="CE7" s="10"/>
      <c r="CF7" s="10"/>
      <c r="CG7" s="33"/>
      <c r="CH7" s="10"/>
      <c r="CI7" s="33"/>
      <c r="CJ7" s="34"/>
      <c r="CK7" s="34"/>
    </row>
    <row r="8" spans="1:89" ht="12.75">
      <c r="A8" s="35">
        <v>41744</v>
      </c>
      <c r="B8" s="25" t="s">
        <v>12</v>
      </c>
      <c r="C8" s="26">
        <v>97</v>
      </c>
      <c r="D8" s="36">
        <v>10</v>
      </c>
      <c r="E8" s="36">
        <v>2</v>
      </c>
      <c r="F8" s="36">
        <v>2</v>
      </c>
      <c r="G8" s="37">
        <v>6250.5</v>
      </c>
      <c r="H8" s="36">
        <v>72</v>
      </c>
      <c r="I8" s="38">
        <v>4877.82</v>
      </c>
      <c r="J8" s="36">
        <v>439.22</v>
      </c>
      <c r="K8" s="36">
        <v>91</v>
      </c>
      <c r="L8" s="36">
        <v>91</v>
      </c>
      <c r="M8" s="36">
        <v>91</v>
      </c>
      <c r="N8" s="36">
        <v>793.2</v>
      </c>
      <c r="O8" s="36">
        <v>2014</v>
      </c>
      <c r="P8" s="22" t="s">
        <v>46</v>
      </c>
      <c r="Q8" s="93">
        <v>14.87</v>
      </c>
      <c r="R8" s="77" t="s">
        <v>10</v>
      </c>
      <c r="S8" s="86">
        <f t="shared" si="1"/>
        <v>0.39660000000000006</v>
      </c>
      <c r="T8" s="86">
        <v>2.5</v>
      </c>
      <c r="U8" s="87">
        <f t="shared" si="2"/>
        <v>0.9915000000000002</v>
      </c>
      <c r="V8" s="95" t="s">
        <v>12</v>
      </c>
      <c r="W8" s="93">
        <v>14</v>
      </c>
      <c r="X8" s="94" t="s">
        <v>10</v>
      </c>
      <c r="Y8" s="36">
        <v>16.54</v>
      </c>
      <c r="Z8" s="7"/>
      <c r="AA8" s="8" t="e">
        <f>#REF!-H8</f>
        <v>#REF!</v>
      </c>
      <c r="AB8" s="7"/>
      <c r="AC8" s="36">
        <f t="shared" si="0"/>
        <v>80679.14279999999</v>
      </c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29"/>
      <c r="AZ8" s="8"/>
      <c r="BA8" s="39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2"/>
      <c r="CC8" s="10"/>
      <c r="CD8" s="10"/>
      <c r="CE8" s="10"/>
      <c r="CF8" s="10"/>
      <c r="CG8" s="33"/>
      <c r="CH8" s="10"/>
      <c r="CI8" s="33"/>
      <c r="CJ8" s="34"/>
      <c r="CK8" s="34"/>
    </row>
    <row r="9" spans="1:89" ht="12.75">
      <c r="A9" s="35">
        <v>41852</v>
      </c>
      <c r="B9" s="40" t="s">
        <v>12</v>
      </c>
      <c r="C9" s="26">
        <v>104</v>
      </c>
      <c r="D9" s="36">
        <v>5</v>
      </c>
      <c r="E9" s="36">
        <v>4</v>
      </c>
      <c r="F9" s="36">
        <v>0</v>
      </c>
      <c r="G9" s="37">
        <v>3571.7</v>
      </c>
      <c r="H9" s="36">
        <v>60</v>
      </c>
      <c r="I9" s="38">
        <v>3243.3</v>
      </c>
      <c r="J9" s="36"/>
      <c r="K9" s="18">
        <v>145</v>
      </c>
      <c r="L9" s="18">
        <v>145</v>
      </c>
      <c r="M9" s="18">
        <v>145</v>
      </c>
      <c r="N9" s="68">
        <v>328.4</v>
      </c>
      <c r="O9" s="36">
        <v>1994</v>
      </c>
      <c r="P9" s="26" t="s">
        <v>47</v>
      </c>
      <c r="Q9" s="93">
        <v>14</v>
      </c>
      <c r="R9" s="77" t="s">
        <v>10</v>
      </c>
      <c r="S9" s="86">
        <f t="shared" si="1"/>
        <v>0.16419999999999998</v>
      </c>
      <c r="T9" s="86">
        <v>4</v>
      </c>
      <c r="U9" s="87">
        <f t="shared" si="2"/>
        <v>0.6567999999999999</v>
      </c>
      <c r="V9" s="92" t="s">
        <v>12</v>
      </c>
      <c r="W9" s="96">
        <v>12</v>
      </c>
      <c r="X9" s="94" t="s">
        <v>13</v>
      </c>
      <c r="Y9" s="36">
        <v>16.72</v>
      </c>
      <c r="Z9" s="7"/>
      <c r="AA9" s="8" t="e">
        <f>#REF!-H9</f>
        <v>#REF!</v>
      </c>
      <c r="AB9" s="7"/>
      <c r="AC9" s="36">
        <f t="shared" si="0"/>
        <v>54227.976</v>
      </c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29"/>
      <c r="AZ9" s="41"/>
      <c r="BA9" s="39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2"/>
      <c r="CC9" s="10"/>
      <c r="CD9" s="10"/>
      <c r="CE9" s="10"/>
      <c r="CF9" s="10"/>
      <c r="CG9" s="33"/>
      <c r="CH9" s="10"/>
      <c r="CI9" s="33"/>
      <c r="CJ9" s="34"/>
      <c r="CK9" s="34"/>
    </row>
    <row r="10" spans="1:89" ht="12.75">
      <c r="A10" s="24">
        <v>41316</v>
      </c>
      <c r="B10" s="25" t="s">
        <v>12</v>
      </c>
      <c r="C10" s="26">
        <v>105</v>
      </c>
      <c r="D10" s="26">
        <v>6</v>
      </c>
      <c r="E10" s="26">
        <v>4</v>
      </c>
      <c r="F10" s="26">
        <v>0</v>
      </c>
      <c r="G10" s="27">
        <v>4244</v>
      </c>
      <c r="H10" s="26">
        <v>67</v>
      </c>
      <c r="I10" s="26">
        <v>3851</v>
      </c>
      <c r="J10" s="26">
        <v>204.5</v>
      </c>
      <c r="K10" s="68">
        <v>153</v>
      </c>
      <c r="L10" s="68">
        <v>153</v>
      </c>
      <c r="M10" s="68">
        <v>153</v>
      </c>
      <c r="N10" s="68">
        <v>392.9</v>
      </c>
      <c r="O10" s="26">
        <v>2005</v>
      </c>
      <c r="P10" s="26" t="s">
        <v>47</v>
      </c>
      <c r="Q10" s="96">
        <v>12</v>
      </c>
      <c r="R10" s="78" t="s">
        <v>13</v>
      </c>
      <c r="S10" s="86">
        <f t="shared" si="1"/>
        <v>0.19644999999999999</v>
      </c>
      <c r="T10" s="27">
        <v>4</v>
      </c>
      <c r="U10" s="87">
        <f t="shared" si="2"/>
        <v>0.7857999999999999</v>
      </c>
      <c r="V10" s="92" t="s">
        <v>12</v>
      </c>
      <c r="W10" s="96">
        <v>11</v>
      </c>
      <c r="X10" s="94" t="s">
        <v>10</v>
      </c>
      <c r="Y10" s="26">
        <v>15.65</v>
      </c>
      <c r="Z10" s="29"/>
      <c r="AA10" s="8" t="e">
        <f>#REF!-H10</f>
        <v>#REF!</v>
      </c>
      <c r="AB10" s="29"/>
      <c r="AC10" s="36">
        <f t="shared" si="0"/>
        <v>60268.15</v>
      </c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30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2"/>
      <c r="CC10" s="10"/>
      <c r="CD10" s="10"/>
      <c r="CE10" s="10"/>
      <c r="CF10" s="10"/>
      <c r="CG10" s="33"/>
      <c r="CH10" s="10"/>
      <c r="CI10" s="33"/>
      <c r="CJ10" s="34"/>
      <c r="CK10" s="34"/>
    </row>
    <row r="11" spans="1:89" ht="12.75">
      <c r="A11" s="24">
        <v>40513</v>
      </c>
      <c r="B11" s="25" t="s">
        <v>12</v>
      </c>
      <c r="C11" s="26">
        <v>108</v>
      </c>
      <c r="D11" s="26">
        <v>5</v>
      </c>
      <c r="E11" s="26">
        <v>6</v>
      </c>
      <c r="F11" s="26">
        <v>0</v>
      </c>
      <c r="G11" s="27">
        <v>3857.5</v>
      </c>
      <c r="H11" s="26">
        <v>60</v>
      </c>
      <c r="I11" s="26">
        <v>3401.4</v>
      </c>
      <c r="J11" s="26"/>
      <c r="K11" s="68">
        <v>194</v>
      </c>
      <c r="L11" s="68">
        <v>194</v>
      </c>
      <c r="M11" s="68">
        <v>194</v>
      </c>
      <c r="N11" s="68">
        <v>456.1</v>
      </c>
      <c r="O11" s="26">
        <v>1992</v>
      </c>
      <c r="P11" s="26" t="s">
        <v>47</v>
      </c>
      <c r="Q11" s="96">
        <v>11</v>
      </c>
      <c r="R11" s="77" t="s">
        <v>10</v>
      </c>
      <c r="S11" s="86">
        <f t="shared" si="1"/>
        <v>0.22805000000000003</v>
      </c>
      <c r="T11" s="86">
        <v>2</v>
      </c>
      <c r="U11" s="87">
        <f t="shared" si="2"/>
        <v>0.45610000000000006</v>
      </c>
      <c r="V11" s="92" t="s">
        <v>12</v>
      </c>
      <c r="W11" s="96">
        <v>12</v>
      </c>
      <c r="X11" s="91" t="s">
        <v>13</v>
      </c>
      <c r="Y11" s="26">
        <v>15.65</v>
      </c>
      <c r="Z11" s="29"/>
      <c r="AA11" s="8" t="e">
        <f>#REF!-H11</f>
        <v>#REF!</v>
      </c>
      <c r="AB11" s="29"/>
      <c r="AC11" s="36">
        <f t="shared" si="0"/>
        <v>53231.91</v>
      </c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30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3"/>
      <c r="CC11" s="10"/>
      <c r="CD11" s="10"/>
      <c r="CE11" s="10"/>
      <c r="CF11" s="10"/>
      <c r="CG11" s="33"/>
      <c r="CH11" s="10"/>
      <c r="CI11" s="33"/>
      <c r="CJ11" s="34"/>
      <c r="CK11" s="34"/>
    </row>
    <row r="12" spans="1:89" ht="12.75">
      <c r="A12" s="24">
        <v>41306</v>
      </c>
      <c r="B12" s="25" t="s">
        <v>12</v>
      </c>
      <c r="C12" s="26">
        <v>109</v>
      </c>
      <c r="D12" s="26">
        <v>6</v>
      </c>
      <c r="E12" s="26">
        <v>4</v>
      </c>
      <c r="F12" s="26">
        <v>0</v>
      </c>
      <c r="G12" s="27">
        <v>4788.5</v>
      </c>
      <c r="H12" s="26">
        <v>71</v>
      </c>
      <c r="I12" s="26">
        <v>3860.8</v>
      </c>
      <c r="J12" s="26">
        <v>411.9</v>
      </c>
      <c r="K12" s="68">
        <v>151</v>
      </c>
      <c r="L12" s="68">
        <v>151</v>
      </c>
      <c r="M12" s="68">
        <v>151</v>
      </c>
      <c r="N12" s="68">
        <v>393.3</v>
      </c>
      <c r="O12" s="26">
        <v>2006</v>
      </c>
      <c r="P12" s="26" t="s">
        <v>47</v>
      </c>
      <c r="Q12" s="96">
        <v>12</v>
      </c>
      <c r="R12" s="78" t="s">
        <v>13</v>
      </c>
      <c r="S12" s="86">
        <f t="shared" si="1"/>
        <v>0.19665000000000002</v>
      </c>
      <c r="T12" s="27">
        <v>4</v>
      </c>
      <c r="U12" s="87">
        <f t="shared" si="2"/>
        <v>0.7866000000000001</v>
      </c>
      <c r="V12" s="92" t="s">
        <v>12</v>
      </c>
      <c r="W12" s="97">
        <v>14</v>
      </c>
      <c r="X12" s="94" t="s">
        <v>10</v>
      </c>
      <c r="Y12" s="26">
        <v>15.65</v>
      </c>
      <c r="Z12" s="29"/>
      <c r="AA12" s="8" t="e">
        <f>#REF!-H12</f>
        <v>#REF!</v>
      </c>
      <c r="AB12" s="29"/>
      <c r="AC12" s="36">
        <f t="shared" si="0"/>
        <v>60421.520000000004</v>
      </c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30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3"/>
      <c r="CC12" s="10"/>
      <c r="CD12" s="10"/>
      <c r="CE12" s="10"/>
      <c r="CF12" s="10"/>
      <c r="CG12" s="33"/>
      <c r="CH12" s="10"/>
      <c r="CI12" s="33"/>
      <c r="CJ12" s="34"/>
      <c r="CK12" s="34"/>
    </row>
    <row r="13" spans="1:89" ht="12.75">
      <c r="A13" s="24">
        <v>41913</v>
      </c>
      <c r="B13" s="25" t="s">
        <v>12</v>
      </c>
      <c r="C13" s="26">
        <v>112</v>
      </c>
      <c r="D13" s="26">
        <v>9</v>
      </c>
      <c r="E13" s="26">
        <v>3</v>
      </c>
      <c r="F13" s="26">
        <v>3</v>
      </c>
      <c r="G13" s="27">
        <v>9108.8</v>
      </c>
      <c r="H13" s="26">
        <v>108</v>
      </c>
      <c r="I13" s="26">
        <v>5770.7</v>
      </c>
      <c r="J13" s="26"/>
      <c r="K13" s="68">
        <v>150</v>
      </c>
      <c r="L13" s="68">
        <v>150</v>
      </c>
      <c r="M13" s="68">
        <v>150</v>
      </c>
      <c r="N13" s="68">
        <v>966.3</v>
      </c>
      <c r="O13" s="26">
        <v>2011</v>
      </c>
      <c r="P13" s="22" t="s">
        <v>46</v>
      </c>
      <c r="Q13" s="97">
        <v>14</v>
      </c>
      <c r="R13" s="77" t="s">
        <v>10</v>
      </c>
      <c r="S13" s="86">
        <f t="shared" si="1"/>
        <v>0.48314999999999997</v>
      </c>
      <c r="T13" s="86">
        <v>2.5</v>
      </c>
      <c r="U13" s="87">
        <f t="shared" si="2"/>
        <v>1.207875</v>
      </c>
      <c r="V13" s="95" t="s">
        <v>12</v>
      </c>
      <c r="W13" s="98">
        <v>12.97</v>
      </c>
      <c r="X13" s="99" t="s">
        <v>10</v>
      </c>
      <c r="Y13" s="26">
        <v>16.29</v>
      </c>
      <c r="Z13" s="29"/>
      <c r="AA13" s="8" t="e">
        <f>#REF!-H13</f>
        <v>#REF!</v>
      </c>
      <c r="AB13" s="29"/>
      <c r="AC13" s="36">
        <f t="shared" si="0"/>
        <v>94004.703</v>
      </c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30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2"/>
      <c r="CC13" s="10"/>
      <c r="CD13" s="10"/>
      <c r="CE13" s="10"/>
      <c r="CF13" s="10"/>
      <c r="CG13" s="33"/>
      <c r="CH13" s="10"/>
      <c r="CI13" s="33"/>
      <c r="CJ13" s="34"/>
      <c r="CK13" s="34"/>
    </row>
    <row r="14" spans="1:89" ht="12.75">
      <c r="A14" s="24">
        <v>41557</v>
      </c>
      <c r="B14" s="40" t="s">
        <v>12</v>
      </c>
      <c r="C14" s="44">
        <v>120</v>
      </c>
      <c r="D14" s="44">
        <v>10</v>
      </c>
      <c r="E14" s="44">
        <v>5</v>
      </c>
      <c r="F14" s="44">
        <v>5</v>
      </c>
      <c r="G14" s="45">
        <v>14544.1</v>
      </c>
      <c r="H14" s="44">
        <v>196</v>
      </c>
      <c r="I14" s="44">
        <f>10181.4+96.7</f>
        <v>10278.1</v>
      </c>
      <c r="J14" s="44">
        <v>96.7</v>
      </c>
      <c r="K14" s="69">
        <v>218</v>
      </c>
      <c r="L14" s="69">
        <v>218</v>
      </c>
      <c r="M14" s="69">
        <v>218</v>
      </c>
      <c r="N14" s="69">
        <v>1976.75</v>
      </c>
      <c r="O14" s="44">
        <v>2013</v>
      </c>
      <c r="P14" s="22" t="s">
        <v>46</v>
      </c>
      <c r="Q14" s="98">
        <v>12.97</v>
      </c>
      <c r="R14" s="77" t="s">
        <v>10</v>
      </c>
      <c r="S14" s="86">
        <f t="shared" si="1"/>
        <v>0.988375</v>
      </c>
      <c r="T14" s="86">
        <v>2.5</v>
      </c>
      <c r="U14" s="87">
        <f t="shared" si="2"/>
        <v>2.4709375</v>
      </c>
      <c r="V14" s="92" t="s">
        <v>12</v>
      </c>
      <c r="W14" s="90">
        <v>13</v>
      </c>
      <c r="X14" s="94" t="s">
        <v>10</v>
      </c>
      <c r="Y14" s="44">
        <v>15.36</v>
      </c>
      <c r="Z14" s="46"/>
      <c r="AA14" s="8" t="e">
        <f>#REF!-H14</f>
        <v>#REF!</v>
      </c>
      <c r="AB14" s="46"/>
      <c r="AC14" s="36">
        <f t="shared" si="0"/>
        <v>157871.616</v>
      </c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29"/>
      <c r="AZ14" s="46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3"/>
      <c r="CC14" s="47"/>
      <c r="CD14" s="47"/>
      <c r="CE14" s="47"/>
      <c r="CF14" s="10"/>
      <c r="CG14" s="33"/>
      <c r="CH14" s="47"/>
      <c r="CI14" s="33"/>
      <c r="CJ14" s="34"/>
      <c r="CK14" s="34"/>
    </row>
    <row r="15" spans="1:89" ht="12.75">
      <c r="A15" s="24">
        <v>41061</v>
      </c>
      <c r="B15" s="25" t="s">
        <v>12</v>
      </c>
      <c r="C15" s="26">
        <v>122</v>
      </c>
      <c r="D15" s="26">
        <v>10</v>
      </c>
      <c r="E15" s="26">
        <v>1</v>
      </c>
      <c r="F15" s="26">
        <v>1</v>
      </c>
      <c r="G15" s="27">
        <v>3882</v>
      </c>
      <c r="H15" s="26">
        <v>54</v>
      </c>
      <c r="I15" s="26">
        <v>3126.6</v>
      </c>
      <c r="J15" s="26">
        <v>430.4</v>
      </c>
      <c r="K15" s="26">
        <v>74</v>
      </c>
      <c r="L15" s="26">
        <v>74</v>
      </c>
      <c r="M15" s="26">
        <v>74</v>
      </c>
      <c r="N15" s="26">
        <v>755.4</v>
      </c>
      <c r="O15" s="26">
        <v>2012</v>
      </c>
      <c r="P15" s="22" t="s">
        <v>46</v>
      </c>
      <c r="Q15" s="90">
        <v>13</v>
      </c>
      <c r="R15" s="77" t="s">
        <v>10</v>
      </c>
      <c r="S15" s="86">
        <f t="shared" si="1"/>
        <v>0.37770000000000004</v>
      </c>
      <c r="T15" s="86">
        <v>2.5</v>
      </c>
      <c r="U15" s="87">
        <f t="shared" si="2"/>
        <v>0.94425</v>
      </c>
      <c r="V15" s="92" t="s">
        <v>12</v>
      </c>
      <c r="W15" s="90">
        <v>12.84</v>
      </c>
      <c r="X15" s="94" t="s">
        <v>10</v>
      </c>
      <c r="Y15" s="26">
        <v>15.95</v>
      </c>
      <c r="Z15" s="29"/>
      <c r="AA15" s="8" t="e">
        <f>#REF!-H15</f>
        <v>#REF!</v>
      </c>
      <c r="AB15" s="29"/>
      <c r="AC15" s="36">
        <f t="shared" si="0"/>
        <v>49869.27</v>
      </c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30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31"/>
      <c r="CA15" s="42"/>
      <c r="CB15" s="43"/>
      <c r="CC15" s="47"/>
      <c r="CD15" s="47"/>
      <c r="CE15" s="47"/>
      <c r="CF15" s="47"/>
      <c r="CG15" s="33"/>
      <c r="CH15" s="47"/>
      <c r="CI15" s="33"/>
      <c r="CJ15" s="34"/>
      <c r="CK15" s="34"/>
    </row>
    <row r="16" spans="1:89" ht="12.75">
      <c r="A16" s="24">
        <v>40422</v>
      </c>
      <c r="B16" s="25" t="s">
        <v>12</v>
      </c>
      <c r="C16" s="26">
        <v>123</v>
      </c>
      <c r="D16" s="26">
        <v>10</v>
      </c>
      <c r="E16" s="26">
        <v>4</v>
      </c>
      <c r="F16" s="26">
        <v>4</v>
      </c>
      <c r="G16" s="27">
        <v>13811</v>
      </c>
      <c r="H16" s="26">
        <v>157</v>
      </c>
      <c r="I16" s="26">
        <v>10174.9</v>
      </c>
      <c r="J16" s="26">
        <v>785.7</v>
      </c>
      <c r="K16" s="26">
        <v>256</v>
      </c>
      <c r="L16" s="26">
        <v>256</v>
      </c>
      <c r="M16" s="26">
        <v>256</v>
      </c>
      <c r="N16" s="26">
        <v>2797.6</v>
      </c>
      <c r="O16" s="26">
        <v>2010</v>
      </c>
      <c r="P16" s="22" t="s">
        <v>46</v>
      </c>
      <c r="Q16" s="90">
        <v>12.84</v>
      </c>
      <c r="R16" s="77" t="s">
        <v>10</v>
      </c>
      <c r="S16" s="86">
        <f t="shared" si="1"/>
        <v>1.3988</v>
      </c>
      <c r="T16" s="86">
        <v>2.5</v>
      </c>
      <c r="U16" s="87">
        <f t="shared" si="2"/>
        <v>3.497</v>
      </c>
      <c r="V16" s="92" t="s">
        <v>12</v>
      </c>
      <c r="W16" s="90">
        <v>13.62</v>
      </c>
      <c r="X16" s="94" t="s">
        <v>10</v>
      </c>
      <c r="Y16" s="26">
        <v>13.84</v>
      </c>
      <c r="Z16" s="29"/>
      <c r="AA16" s="8" t="e">
        <f>#REF!-H16</f>
        <v>#REF!</v>
      </c>
      <c r="AB16" s="29"/>
      <c r="AC16" s="36">
        <f t="shared" si="0"/>
        <v>140820.61599999998</v>
      </c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30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3"/>
      <c r="CC16" s="47"/>
      <c r="CD16" s="47"/>
      <c r="CE16" s="47"/>
      <c r="CF16" s="47"/>
      <c r="CG16" s="33"/>
      <c r="CH16" s="47"/>
      <c r="CI16" s="33"/>
      <c r="CJ16" s="34"/>
      <c r="CK16" s="34"/>
    </row>
    <row r="17" spans="1:89" ht="12.75">
      <c r="A17" s="24">
        <v>41450</v>
      </c>
      <c r="B17" s="25" t="s">
        <v>12</v>
      </c>
      <c r="C17" s="26">
        <v>124</v>
      </c>
      <c r="D17" s="26">
        <v>9</v>
      </c>
      <c r="E17" s="26">
        <v>2</v>
      </c>
      <c r="F17" s="26">
        <v>2</v>
      </c>
      <c r="G17" s="27">
        <v>5050.4</v>
      </c>
      <c r="H17" s="26">
        <v>64</v>
      </c>
      <c r="I17" s="26">
        <v>3659.8</v>
      </c>
      <c r="J17" s="26">
        <v>405.7</v>
      </c>
      <c r="K17" s="26">
        <v>80</v>
      </c>
      <c r="L17" s="26">
        <v>80</v>
      </c>
      <c r="M17" s="26">
        <v>80</v>
      </c>
      <c r="N17" s="26">
        <v>1131.1</v>
      </c>
      <c r="O17" s="26">
        <v>2011</v>
      </c>
      <c r="P17" s="22" t="s">
        <v>46</v>
      </c>
      <c r="Q17" s="90">
        <v>13.62</v>
      </c>
      <c r="R17" s="77" t="s">
        <v>10</v>
      </c>
      <c r="S17" s="86">
        <f t="shared" si="1"/>
        <v>0.56555</v>
      </c>
      <c r="T17" s="86">
        <v>2.5</v>
      </c>
      <c r="U17" s="87">
        <f t="shared" si="2"/>
        <v>1.413875</v>
      </c>
      <c r="V17" s="92" t="s">
        <v>12</v>
      </c>
      <c r="W17" s="90">
        <v>13.61</v>
      </c>
      <c r="X17" s="94" t="s">
        <v>10</v>
      </c>
      <c r="Y17" s="26">
        <v>17.48</v>
      </c>
      <c r="Z17" s="29"/>
      <c r="AA17" s="8" t="e">
        <f>#REF!-H17</f>
        <v>#REF!</v>
      </c>
      <c r="AB17" s="29"/>
      <c r="AC17" s="36">
        <f t="shared" si="0"/>
        <v>63973.304000000004</v>
      </c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30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3"/>
      <c r="CC17" s="47"/>
      <c r="CD17" s="47"/>
      <c r="CE17" s="47"/>
      <c r="CF17" s="47"/>
      <c r="CG17" s="33"/>
      <c r="CH17" s="47"/>
      <c r="CI17" s="33"/>
      <c r="CJ17" s="34"/>
      <c r="CK17" s="34"/>
    </row>
    <row r="18" spans="1:89" ht="12.75">
      <c r="A18" s="24">
        <v>41648</v>
      </c>
      <c r="B18" s="25" t="s">
        <v>12</v>
      </c>
      <c r="C18" s="26" t="s">
        <v>14</v>
      </c>
      <c r="D18" s="26">
        <v>10</v>
      </c>
      <c r="E18" s="26">
        <v>1</v>
      </c>
      <c r="F18" s="26">
        <v>1</v>
      </c>
      <c r="G18" s="27">
        <v>3161.2</v>
      </c>
      <c r="H18" s="26">
        <v>50</v>
      </c>
      <c r="I18" s="26">
        <v>3161.2</v>
      </c>
      <c r="J18" s="26">
        <v>436.9</v>
      </c>
      <c r="K18" s="26">
        <v>54</v>
      </c>
      <c r="L18" s="26">
        <v>54</v>
      </c>
      <c r="M18" s="26">
        <v>54</v>
      </c>
      <c r="N18" s="26">
        <v>605</v>
      </c>
      <c r="O18" s="26">
        <v>2013</v>
      </c>
      <c r="P18" s="22" t="s">
        <v>46</v>
      </c>
      <c r="Q18" s="90">
        <v>13.61</v>
      </c>
      <c r="R18" s="78" t="s">
        <v>13</v>
      </c>
      <c r="S18" s="86">
        <f t="shared" si="1"/>
        <v>0.3025</v>
      </c>
      <c r="T18" s="27">
        <v>2.5</v>
      </c>
      <c r="U18" s="87">
        <f t="shared" si="2"/>
        <v>0.75625</v>
      </c>
      <c r="V18" s="55" t="s">
        <v>15</v>
      </c>
      <c r="W18" s="100">
        <v>15.25</v>
      </c>
      <c r="X18" s="101" t="s">
        <v>13</v>
      </c>
      <c r="Y18" s="26">
        <v>15.95</v>
      </c>
      <c r="Z18" s="29"/>
      <c r="AA18" s="8" t="e">
        <f>#REF!-H18</f>
        <v>#REF!</v>
      </c>
      <c r="AB18" s="29"/>
      <c r="AC18" s="36">
        <f t="shared" si="0"/>
        <v>50421.13999999999</v>
      </c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30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8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3"/>
      <c r="CC18" s="47"/>
      <c r="CD18" s="47"/>
      <c r="CE18" s="47"/>
      <c r="CF18" s="47"/>
      <c r="CG18" s="33"/>
      <c r="CH18" s="47"/>
      <c r="CI18" s="33"/>
      <c r="CJ18" s="34"/>
      <c r="CK18" s="34"/>
    </row>
    <row r="19" spans="1:89" ht="12.75">
      <c r="A19" s="24">
        <v>41791</v>
      </c>
      <c r="B19" s="25" t="s">
        <v>15</v>
      </c>
      <c r="C19" s="26">
        <v>7</v>
      </c>
      <c r="D19" s="26">
        <v>9</v>
      </c>
      <c r="E19" s="26">
        <v>2</v>
      </c>
      <c r="F19" s="26">
        <v>2</v>
      </c>
      <c r="G19" s="27">
        <v>7058.3</v>
      </c>
      <c r="H19" s="26">
        <v>90</v>
      </c>
      <c r="I19" s="26">
        <v>5023.6</v>
      </c>
      <c r="J19" s="26"/>
      <c r="K19" s="26">
        <v>151</v>
      </c>
      <c r="L19" s="26">
        <v>151</v>
      </c>
      <c r="M19" s="26">
        <v>151</v>
      </c>
      <c r="N19" s="26">
        <v>705.1</v>
      </c>
      <c r="O19" s="26">
        <v>2009</v>
      </c>
      <c r="P19" s="22" t="s">
        <v>46</v>
      </c>
      <c r="Q19" s="28">
        <v>15.25</v>
      </c>
      <c r="R19" s="77" t="s">
        <v>10</v>
      </c>
      <c r="S19" s="86">
        <f t="shared" si="1"/>
        <v>0.35255000000000003</v>
      </c>
      <c r="T19" s="86">
        <v>2.5</v>
      </c>
      <c r="U19" s="87">
        <f t="shared" si="2"/>
        <v>0.881375</v>
      </c>
      <c r="V19" s="25" t="s">
        <v>18</v>
      </c>
      <c r="W19" s="90">
        <v>13.5</v>
      </c>
      <c r="X19" s="91" t="s">
        <v>13</v>
      </c>
      <c r="Y19" s="26">
        <v>16.5</v>
      </c>
      <c r="Z19" s="29"/>
      <c r="AA19" s="8" t="e">
        <f>#REF!-H19</f>
        <v>#REF!</v>
      </c>
      <c r="AB19" s="29"/>
      <c r="AC19" s="36">
        <f t="shared" si="0"/>
        <v>82889.40000000001</v>
      </c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49"/>
      <c r="AZ19" s="49"/>
      <c r="BA19" s="50"/>
      <c r="BB19" s="51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3"/>
      <c r="CC19" s="47"/>
      <c r="CD19" s="47"/>
      <c r="CE19" s="47"/>
      <c r="CF19" s="47"/>
      <c r="CG19" s="33"/>
      <c r="CH19" s="47"/>
      <c r="CI19" s="33"/>
      <c r="CJ19" s="34"/>
      <c r="CK19" s="34"/>
    </row>
    <row r="20" spans="1:89" ht="12.75">
      <c r="A20" s="52">
        <v>41944</v>
      </c>
      <c r="B20" s="25" t="s">
        <v>16</v>
      </c>
      <c r="C20" s="53" t="s">
        <v>17</v>
      </c>
      <c r="D20" s="26">
        <v>5</v>
      </c>
      <c r="E20" s="26">
        <v>4</v>
      </c>
      <c r="F20" s="26">
        <v>0</v>
      </c>
      <c r="G20" s="27">
        <v>3200.9</v>
      </c>
      <c r="H20" s="26">
        <v>60</v>
      </c>
      <c r="I20" s="26">
        <v>3201.7</v>
      </c>
      <c r="J20" s="26"/>
      <c r="K20" s="26">
        <v>252</v>
      </c>
      <c r="L20" s="26">
        <v>252</v>
      </c>
      <c r="M20" s="26">
        <v>252</v>
      </c>
      <c r="N20" s="26">
        <v>334.8</v>
      </c>
      <c r="O20" s="26">
        <v>2007</v>
      </c>
      <c r="P20" s="26">
        <v>2</v>
      </c>
      <c r="Q20" s="28">
        <v>15.65</v>
      </c>
      <c r="R20" s="77" t="s">
        <v>10</v>
      </c>
      <c r="S20" s="86">
        <f t="shared" si="1"/>
        <v>0.16740000000000002</v>
      </c>
      <c r="T20" s="86">
        <v>4</v>
      </c>
      <c r="U20" s="87">
        <f t="shared" si="2"/>
        <v>0.6696000000000001</v>
      </c>
      <c r="V20" s="25" t="s">
        <v>18</v>
      </c>
      <c r="W20" s="90">
        <v>13.77</v>
      </c>
      <c r="X20" s="94" t="s">
        <v>10</v>
      </c>
      <c r="Y20" s="26">
        <v>15.65</v>
      </c>
      <c r="Z20" s="29"/>
      <c r="AA20" s="8" t="e">
        <f>#REF!-H20</f>
        <v>#REF!</v>
      </c>
      <c r="AB20" s="29"/>
      <c r="AC20" s="36">
        <f t="shared" si="0"/>
        <v>50106.604999999996</v>
      </c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49"/>
      <c r="AZ20" s="49"/>
      <c r="BA20" s="50"/>
      <c r="BB20" s="51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3"/>
      <c r="CC20" s="47"/>
      <c r="CD20" s="47"/>
      <c r="CE20" s="47"/>
      <c r="CF20" s="47"/>
      <c r="CG20" s="33"/>
      <c r="CH20" s="47"/>
      <c r="CI20" s="33"/>
      <c r="CJ20" s="34"/>
      <c r="CK20" s="34"/>
    </row>
    <row r="21" spans="1:89" ht="12.75">
      <c r="A21" s="24">
        <v>41091</v>
      </c>
      <c r="B21" s="25" t="s">
        <v>18</v>
      </c>
      <c r="C21" s="26">
        <v>9</v>
      </c>
      <c r="D21" s="26">
        <v>5</v>
      </c>
      <c r="E21" s="26">
        <v>4</v>
      </c>
      <c r="F21" s="26">
        <v>0</v>
      </c>
      <c r="G21" s="27">
        <v>3451.5</v>
      </c>
      <c r="H21" s="26">
        <v>60</v>
      </c>
      <c r="I21" s="26">
        <v>2581.5</v>
      </c>
      <c r="J21" s="26"/>
      <c r="K21" s="26">
        <v>141</v>
      </c>
      <c r="L21" s="26">
        <v>141</v>
      </c>
      <c r="M21" s="26">
        <v>141</v>
      </c>
      <c r="N21" s="26">
        <v>325.6</v>
      </c>
      <c r="O21" s="26">
        <v>1985</v>
      </c>
      <c r="P21" s="26">
        <v>2</v>
      </c>
      <c r="Q21" s="90">
        <v>13.5</v>
      </c>
      <c r="R21" s="78" t="s">
        <v>13</v>
      </c>
      <c r="S21" s="86">
        <f t="shared" si="1"/>
        <v>0.1628</v>
      </c>
      <c r="T21" s="27">
        <v>2</v>
      </c>
      <c r="U21" s="87">
        <f t="shared" si="2"/>
        <v>0.3256</v>
      </c>
      <c r="V21" s="40" t="s">
        <v>18</v>
      </c>
      <c r="W21" s="90">
        <v>14.93</v>
      </c>
      <c r="X21" s="94" t="s">
        <v>10</v>
      </c>
      <c r="Y21" s="26">
        <v>15.65</v>
      </c>
      <c r="Z21" s="29"/>
      <c r="AA21" s="8" t="e">
        <f>#REF!-H21</f>
        <v>#REF!</v>
      </c>
      <c r="AB21" s="29"/>
      <c r="AC21" s="36">
        <f t="shared" si="0"/>
        <v>40400.475</v>
      </c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30"/>
      <c r="BB21" s="42"/>
      <c r="BC21" s="31"/>
      <c r="BD21" s="31"/>
      <c r="BE21" s="31"/>
      <c r="BF21" s="31"/>
      <c r="BG21" s="31"/>
      <c r="BH21" s="31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3"/>
      <c r="CC21" s="10"/>
      <c r="CD21" s="10"/>
      <c r="CE21" s="10"/>
      <c r="CF21" s="47"/>
      <c r="CG21" s="33"/>
      <c r="CH21" s="47"/>
      <c r="CI21" s="33"/>
      <c r="CJ21" s="34"/>
      <c r="CK21" s="34"/>
    </row>
    <row r="22" spans="1:89" ht="12.75">
      <c r="A22" s="24">
        <v>41078</v>
      </c>
      <c r="B22" s="25" t="s">
        <v>18</v>
      </c>
      <c r="C22" s="26">
        <v>13</v>
      </c>
      <c r="D22" s="26">
        <v>5</v>
      </c>
      <c r="E22" s="26">
        <v>4</v>
      </c>
      <c r="F22" s="26">
        <v>0</v>
      </c>
      <c r="G22" s="27">
        <v>3509.8</v>
      </c>
      <c r="H22" s="26">
        <v>60</v>
      </c>
      <c r="I22" s="26">
        <v>2627</v>
      </c>
      <c r="J22" s="26"/>
      <c r="K22" s="26">
        <v>117</v>
      </c>
      <c r="L22" s="26">
        <v>117</v>
      </c>
      <c r="M22" s="26">
        <v>117</v>
      </c>
      <c r="N22" s="26">
        <v>334.1</v>
      </c>
      <c r="O22" s="26">
        <v>1980</v>
      </c>
      <c r="P22" s="88">
        <v>2</v>
      </c>
      <c r="Q22" s="90">
        <v>13.41</v>
      </c>
      <c r="R22" s="77" t="s">
        <v>10</v>
      </c>
      <c r="S22" s="86">
        <f t="shared" si="1"/>
        <v>0.16705000000000003</v>
      </c>
      <c r="T22" s="86">
        <v>2</v>
      </c>
      <c r="U22" s="87">
        <f t="shared" si="2"/>
        <v>0.33410000000000006</v>
      </c>
      <c r="V22" s="25" t="s">
        <v>18</v>
      </c>
      <c r="W22" s="90">
        <v>13.77</v>
      </c>
      <c r="X22" s="94" t="s">
        <v>10</v>
      </c>
      <c r="Y22" s="26">
        <v>15.65</v>
      </c>
      <c r="Z22" s="29"/>
      <c r="AA22" s="8" t="e">
        <f>#REF!-H22</f>
        <v>#REF!</v>
      </c>
      <c r="AB22" s="29"/>
      <c r="AC22" s="36">
        <f t="shared" si="0"/>
        <v>41112.55</v>
      </c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30"/>
      <c r="BB22" s="42"/>
      <c r="BC22" s="31"/>
      <c r="BD22" s="31"/>
      <c r="BE22" s="31"/>
      <c r="BF22" s="31"/>
      <c r="BG22" s="31"/>
      <c r="BH22" s="31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3"/>
      <c r="CC22" s="10"/>
      <c r="CD22" s="10"/>
      <c r="CE22" s="10"/>
      <c r="CF22" s="47"/>
      <c r="CG22" s="33"/>
      <c r="CH22" s="47"/>
      <c r="CI22" s="33"/>
      <c r="CJ22" s="34"/>
      <c r="CK22" s="34"/>
    </row>
    <row r="23" spans="1:89" ht="12.75">
      <c r="A23" s="24">
        <v>41244</v>
      </c>
      <c r="B23" s="25" t="s">
        <v>18</v>
      </c>
      <c r="C23" s="26">
        <v>51</v>
      </c>
      <c r="D23" s="26">
        <v>5</v>
      </c>
      <c r="E23" s="26">
        <v>5</v>
      </c>
      <c r="F23" s="26">
        <v>0</v>
      </c>
      <c r="G23" s="27">
        <v>6322.6</v>
      </c>
      <c r="H23" s="26">
        <v>82</v>
      </c>
      <c r="I23" s="26">
        <v>4640.8</v>
      </c>
      <c r="J23" s="26">
        <v>150.4</v>
      </c>
      <c r="K23" s="26">
        <v>166</v>
      </c>
      <c r="L23" s="26">
        <v>166</v>
      </c>
      <c r="M23" s="26">
        <v>166</v>
      </c>
      <c r="N23" s="44">
        <v>435.6</v>
      </c>
      <c r="O23" s="26">
        <v>2012</v>
      </c>
      <c r="P23" s="26" t="s">
        <v>47</v>
      </c>
      <c r="Q23" s="90">
        <v>13.77</v>
      </c>
      <c r="R23" s="77" t="s">
        <v>10</v>
      </c>
      <c r="S23" s="86">
        <f t="shared" si="1"/>
        <v>0.21780000000000002</v>
      </c>
      <c r="T23" s="86">
        <v>4</v>
      </c>
      <c r="U23" s="87">
        <f t="shared" si="2"/>
        <v>0.8712000000000001</v>
      </c>
      <c r="V23" s="102" t="s">
        <v>48</v>
      </c>
      <c r="W23" s="103">
        <v>15.65</v>
      </c>
      <c r="X23" s="94" t="s">
        <v>10</v>
      </c>
      <c r="Y23" s="26">
        <v>15.65</v>
      </c>
      <c r="Z23" s="29"/>
      <c r="AA23" s="8" t="e">
        <f>#REF!-H23</f>
        <v>#REF!</v>
      </c>
      <c r="AB23" s="29"/>
      <c r="AC23" s="36">
        <f t="shared" si="0"/>
        <v>72628.52</v>
      </c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30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3"/>
      <c r="CC23" s="10"/>
      <c r="CD23" s="10"/>
      <c r="CE23" s="10"/>
      <c r="CF23" s="47"/>
      <c r="CG23" s="33"/>
      <c r="CH23" s="47"/>
      <c r="CI23" s="33"/>
      <c r="CJ23" s="34"/>
      <c r="CK23" s="34"/>
    </row>
    <row r="24" spans="1:89" ht="12.75">
      <c r="A24" s="24">
        <v>41838</v>
      </c>
      <c r="B24" s="40" t="s">
        <v>18</v>
      </c>
      <c r="C24" s="26">
        <v>53</v>
      </c>
      <c r="D24" s="26">
        <v>5</v>
      </c>
      <c r="E24" s="26">
        <v>5</v>
      </c>
      <c r="F24" s="26">
        <v>0</v>
      </c>
      <c r="G24" s="45">
        <v>6109.6</v>
      </c>
      <c r="H24" s="26">
        <v>85</v>
      </c>
      <c r="I24" s="26">
        <v>4609.4</v>
      </c>
      <c r="J24" s="26">
        <v>145.7</v>
      </c>
      <c r="K24" s="26">
        <v>70</v>
      </c>
      <c r="L24" s="26">
        <v>70</v>
      </c>
      <c r="M24" s="26">
        <v>70</v>
      </c>
      <c r="N24" s="44">
        <v>435.6</v>
      </c>
      <c r="O24" s="26">
        <v>2014</v>
      </c>
      <c r="P24" s="26" t="s">
        <v>47</v>
      </c>
      <c r="Q24" s="90">
        <v>14.93</v>
      </c>
      <c r="R24" s="77" t="s">
        <v>10</v>
      </c>
      <c r="S24" s="86">
        <f t="shared" si="1"/>
        <v>0.21780000000000002</v>
      </c>
      <c r="T24" s="86">
        <v>4</v>
      </c>
      <c r="U24" s="87">
        <f t="shared" si="2"/>
        <v>0.8712000000000001</v>
      </c>
      <c r="V24" s="25" t="s">
        <v>19</v>
      </c>
      <c r="W24" s="90">
        <v>14.57</v>
      </c>
      <c r="X24" s="94" t="s">
        <v>10</v>
      </c>
      <c r="Y24" s="26">
        <v>15.65</v>
      </c>
      <c r="Z24" s="29"/>
      <c r="AA24" s="8" t="e">
        <f>#REF!-H24</f>
        <v>#REF!</v>
      </c>
      <c r="AB24" s="29"/>
      <c r="AC24" s="36">
        <f t="shared" si="0"/>
        <v>72137.11</v>
      </c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30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3"/>
      <c r="CC24" s="10"/>
      <c r="CD24" s="10"/>
      <c r="CE24" s="10"/>
      <c r="CF24" s="47"/>
      <c r="CG24" s="33"/>
      <c r="CH24" s="47"/>
      <c r="CI24" s="33"/>
      <c r="CJ24" s="34"/>
      <c r="CK24" s="34"/>
    </row>
    <row r="25" spans="1:89" ht="12.75">
      <c r="A25" s="24">
        <v>41527</v>
      </c>
      <c r="B25" s="25" t="s">
        <v>18</v>
      </c>
      <c r="C25" s="26">
        <v>55</v>
      </c>
      <c r="D25" s="26">
        <v>5</v>
      </c>
      <c r="E25" s="26">
        <v>5</v>
      </c>
      <c r="F25" s="26">
        <v>0</v>
      </c>
      <c r="G25" s="27">
        <v>6322.6</v>
      </c>
      <c r="H25" s="26">
        <v>85</v>
      </c>
      <c r="I25" s="26">
        <v>4617.2</v>
      </c>
      <c r="J25" s="26"/>
      <c r="K25" s="26">
        <v>169</v>
      </c>
      <c r="L25" s="26">
        <v>169</v>
      </c>
      <c r="M25" s="26">
        <v>169</v>
      </c>
      <c r="N25" s="44">
        <v>435.6</v>
      </c>
      <c r="O25" s="26">
        <v>2013</v>
      </c>
      <c r="P25" s="26" t="s">
        <v>47</v>
      </c>
      <c r="Q25" s="28">
        <v>13.77</v>
      </c>
      <c r="R25" s="77" t="s">
        <v>10</v>
      </c>
      <c r="S25" s="86">
        <f t="shared" si="1"/>
        <v>0.21780000000000002</v>
      </c>
      <c r="T25" s="86">
        <v>4</v>
      </c>
      <c r="U25" s="87">
        <f t="shared" si="2"/>
        <v>0.8712000000000001</v>
      </c>
      <c r="V25" s="25" t="s">
        <v>20</v>
      </c>
      <c r="W25" s="90">
        <v>15</v>
      </c>
      <c r="X25" s="91" t="s">
        <v>10</v>
      </c>
      <c r="Y25" s="26">
        <v>15.65</v>
      </c>
      <c r="Z25" s="29"/>
      <c r="AA25" s="8" t="e">
        <f>#REF!-H25</f>
        <v>#REF!</v>
      </c>
      <c r="AB25" s="29"/>
      <c r="AC25" s="36">
        <f t="shared" si="0"/>
        <v>72259.18</v>
      </c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30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3"/>
      <c r="CC25" s="10"/>
      <c r="CD25" s="10"/>
      <c r="CE25" s="10"/>
      <c r="CF25" s="47"/>
      <c r="CG25" s="33"/>
      <c r="CH25" s="47"/>
      <c r="CI25" s="33"/>
      <c r="CJ25" s="34"/>
      <c r="CK25" s="34"/>
    </row>
    <row r="26" spans="1:89" ht="12.75">
      <c r="A26" s="24">
        <v>41122</v>
      </c>
      <c r="B26" s="25" t="s">
        <v>19</v>
      </c>
      <c r="C26" s="26">
        <v>41</v>
      </c>
      <c r="D26" s="26">
        <v>9</v>
      </c>
      <c r="E26" s="26">
        <v>3</v>
      </c>
      <c r="F26" s="26">
        <v>3</v>
      </c>
      <c r="G26" s="27">
        <v>6523.8</v>
      </c>
      <c r="H26" s="26">
        <v>108</v>
      </c>
      <c r="I26" s="26">
        <v>5515.6</v>
      </c>
      <c r="J26" s="26"/>
      <c r="K26" s="26">
        <v>260</v>
      </c>
      <c r="L26" s="26">
        <v>260</v>
      </c>
      <c r="M26" s="26">
        <v>260</v>
      </c>
      <c r="N26" s="26">
        <v>1080.5</v>
      </c>
      <c r="O26" s="26">
        <v>1983</v>
      </c>
      <c r="P26" s="22" t="s">
        <v>46</v>
      </c>
      <c r="Q26" s="90">
        <v>14.57</v>
      </c>
      <c r="R26" s="77" t="s">
        <v>10</v>
      </c>
      <c r="S26" s="86">
        <f t="shared" si="1"/>
        <v>0.54025</v>
      </c>
      <c r="T26" s="86">
        <v>2.5</v>
      </c>
      <c r="U26" s="87">
        <f t="shared" si="2"/>
        <v>1.350625</v>
      </c>
      <c r="V26" s="25" t="s">
        <v>20</v>
      </c>
      <c r="W26" s="104">
        <v>12.84</v>
      </c>
      <c r="X26" s="91" t="s">
        <v>21</v>
      </c>
      <c r="Y26" s="26">
        <v>15.95</v>
      </c>
      <c r="Z26" s="29"/>
      <c r="AA26" s="8" t="e">
        <f>#REF!-H26</f>
        <v>#REF!</v>
      </c>
      <c r="AB26" s="29"/>
      <c r="AC26" s="36">
        <f t="shared" si="0"/>
        <v>87973.82</v>
      </c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30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3"/>
      <c r="CC26" s="47"/>
      <c r="CD26" s="47"/>
      <c r="CE26" s="47"/>
      <c r="CF26" s="47"/>
      <c r="CG26" s="33"/>
      <c r="CH26" s="47"/>
      <c r="CI26" s="33"/>
      <c r="CJ26" s="34"/>
      <c r="CK26" s="34"/>
    </row>
    <row r="27" spans="1:89" ht="12.75">
      <c r="A27" s="24">
        <v>41671</v>
      </c>
      <c r="B27" s="25" t="s">
        <v>20</v>
      </c>
      <c r="C27" s="26">
        <v>4</v>
      </c>
      <c r="D27" s="26">
        <v>6</v>
      </c>
      <c r="E27" s="26">
        <v>6</v>
      </c>
      <c r="F27" s="26">
        <v>0</v>
      </c>
      <c r="G27" s="27">
        <v>5629.2</v>
      </c>
      <c r="H27" s="26">
        <v>84</v>
      </c>
      <c r="I27" s="26">
        <v>5067.4</v>
      </c>
      <c r="J27" s="26"/>
      <c r="K27" s="26">
        <v>252</v>
      </c>
      <c r="L27" s="26">
        <v>252</v>
      </c>
      <c r="M27" s="26">
        <v>252</v>
      </c>
      <c r="N27" s="26">
        <v>665.8</v>
      </c>
      <c r="O27" s="26">
        <v>1996</v>
      </c>
      <c r="P27" s="26" t="s">
        <v>47</v>
      </c>
      <c r="Q27" s="90">
        <v>15</v>
      </c>
      <c r="R27" s="77" t="s">
        <v>10</v>
      </c>
      <c r="S27" s="86">
        <f t="shared" si="1"/>
        <v>0.3329</v>
      </c>
      <c r="T27" s="86">
        <v>4</v>
      </c>
      <c r="U27" s="87">
        <f t="shared" si="2"/>
        <v>1.3316</v>
      </c>
      <c r="V27" s="25" t="s">
        <v>22</v>
      </c>
      <c r="W27" s="90">
        <v>13</v>
      </c>
      <c r="X27" s="94" t="s">
        <v>10</v>
      </c>
      <c r="Y27" s="26">
        <v>15.65</v>
      </c>
      <c r="Z27" s="29"/>
      <c r="AA27" s="8" t="e">
        <f>#REF!-H27</f>
        <v>#REF!</v>
      </c>
      <c r="AB27" s="29"/>
      <c r="AC27" s="36">
        <f t="shared" si="0"/>
        <v>79304.81</v>
      </c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30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3"/>
      <c r="CC27" s="10"/>
      <c r="CD27" s="10"/>
      <c r="CE27" s="10"/>
      <c r="CF27" s="47"/>
      <c r="CG27" s="33"/>
      <c r="CH27" s="47"/>
      <c r="CI27" s="33"/>
      <c r="CJ27" s="34"/>
      <c r="CK27" s="34"/>
    </row>
    <row r="28" spans="1:89" ht="12.75">
      <c r="A28" s="24">
        <v>41883</v>
      </c>
      <c r="B28" s="25" t="s">
        <v>20</v>
      </c>
      <c r="C28" s="26">
        <v>10</v>
      </c>
      <c r="D28" s="26">
        <v>5</v>
      </c>
      <c r="E28" s="26">
        <v>6</v>
      </c>
      <c r="F28" s="26">
        <v>0</v>
      </c>
      <c r="G28" s="27">
        <v>5299.6</v>
      </c>
      <c r="H28" s="26">
        <v>89</v>
      </c>
      <c r="I28" s="26">
        <v>4667.6</v>
      </c>
      <c r="J28" s="26">
        <v>117.5</v>
      </c>
      <c r="K28" s="26">
        <v>157</v>
      </c>
      <c r="L28" s="26">
        <v>157</v>
      </c>
      <c r="M28" s="26">
        <v>157</v>
      </c>
      <c r="N28" s="26">
        <v>467.2</v>
      </c>
      <c r="O28" s="26">
        <v>1999</v>
      </c>
      <c r="P28" s="88">
        <v>2</v>
      </c>
      <c r="Q28" s="104">
        <v>12.84</v>
      </c>
      <c r="R28" s="77" t="s">
        <v>21</v>
      </c>
      <c r="S28" s="86">
        <f t="shared" si="1"/>
        <v>0.2336</v>
      </c>
      <c r="T28" s="86">
        <v>4</v>
      </c>
      <c r="U28" s="87">
        <f t="shared" si="2"/>
        <v>0.9344</v>
      </c>
      <c r="V28" s="25" t="s">
        <v>22</v>
      </c>
      <c r="W28" s="90">
        <v>13</v>
      </c>
      <c r="X28" s="94" t="s">
        <v>10</v>
      </c>
      <c r="Y28" s="26">
        <v>15.32</v>
      </c>
      <c r="Z28" s="29"/>
      <c r="AA28" s="8" t="e">
        <f>#REF!-H28</f>
        <v>#REF!</v>
      </c>
      <c r="AB28" s="29"/>
      <c r="AC28" s="36">
        <f t="shared" si="0"/>
        <v>71507.63200000001</v>
      </c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30"/>
      <c r="BB28" s="42"/>
      <c r="BC28" s="42"/>
      <c r="BD28" s="42"/>
      <c r="BE28" s="42"/>
      <c r="BF28" s="42"/>
      <c r="BG28" s="31"/>
      <c r="BH28" s="31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3"/>
      <c r="CC28" s="10"/>
      <c r="CD28" s="10"/>
      <c r="CE28" s="10"/>
      <c r="CF28" s="10"/>
      <c r="CG28" s="33"/>
      <c r="CH28" s="10"/>
      <c r="CI28" s="33"/>
      <c r="CJ28" s="34"/>
      <c r="CK28" s="34"/>
    </row>
    <row r="29" spans="1:89" ht="12.75">
      <c r="A29" s="24">
        <v>40603</v>
      </c>
      <c r="B29" s="25" t="s">
        <v>22</v>
      </c>
      <c r="C29" s="26">
        <v>127</v>
      </c>
      <c r="D29" s="26">
        <v>10</v>
      </c>
      <c r="E29" s="26">
        <v>2</v>
      </c>
      <c r="F29" s="26">
        <v>2</v>
      </c>
      <c r="G29" s="27">
        <v>6168.1</v>
      </c>
      <c r="H29" s="26">
        <v>76</v>
      </c>
      <c r="I29" s="26">
        <v>4748.6</v>
      </c>
      <c r="J29" s="26">
        <v>129.5</v>
      </c>
      <c r="K29" s="26">
        <v>137</v>
      </c>
      <c r="L29" s="26">
        <v>137</v>
      </c>
      <c r="M29" s="26">
        <v>137</v>
      </c>
      <c r="N29" s="26">
        <v>869.4</v>
      </c>
      <c r="O29" s="26">
        <v>2010</v>
      </c>
      <c r="P29" s="22" t="s">
        <v>46</v>
      </c>
      <c r="Q29" s="90">
        <v>13</v>
      </c>
      <c r="R29" s="77" t="s">
        <v>10</v>
      </c>
      <c r="S29" s="86">
        <f t="shared" si="1"/>
        <v>0.4347</v>
      </c>
      <c r="T29" s="86">
        <v>2.5</v>
      </c>
      <c r="U29" s="87">
        <f t="shared" si="2"/>
        <v>1.0867499999999999</v>
      </c>
      <c r="V29" s="25" t="s">
        <v>22</v>
      </c>
      <c r="W29" s="90">
        <v>13</v>
      </c>
      <c r="X29" s="94" t="s">
        <v>10</v>
      </c>
      <c r="Y29" s="26">
        <v>15.96</v>
      </c>
      <c r="Z29" s="29"/>
      <c r="AA29" s="8" t="e">
        <f>#REF!-H29</f>
        <v>#REF!</v>
      </c>
      <c r="AB29" s="29"/>
      <c r="AC29" s="36">
        <f t="shared" si="0"/>
        <v>75787.656</v>
      </c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30"/>
      <c r="BB29" s="42"/>
      <c r="BC29" s="42"/>
      <c r="BD29" s="42"/>
      <c r="BE29" s="42"/>
      <c r="BF29" s="42"/>
      <c r="BG29" s="31"/>
      <c r="BH29" s="31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3"/>
      <c r="CC29" s="47"/>
      <c r="CD29" s="47"/>
      <c r="CE29" s="47"/>
      <c r="CF29" s="10"/>
      <c r="CG29" s="33"/>
      <c r="CH29" s="47"/>
      <c r="CI29" s="33"/>
      <c r="CJ29" s="34"/>
      <c r="CK29" s="34"/>
    </row>
    <row r="30" spans="1:89" ht="12.75">
      <c r="A30" s="24">
        <v>40848</v>
      </c>
      <c r="B30" s="25" t="s">
        <v>22</v>
      </c>
      <c r="C30" s="26" t="s">
        <v>23</v>
      </c>
      <c r="D30" s="26">
        <v>10</v>
      </c>
      <c r="E30" s="26">
        <v>2</v>
      </c>
      <c r="F30" s="26">
        <v>2</v>
      </c>
      <c r="G30" s="27">
        <v>7700.5</v>
      </c>
      <c r="H30" s="26">
        <v>99</v>
      </c>
      <c r="I30" s="26">
        <v>5967.3</v>
      </c>
      <c r="J30" s="26"/>
      <c r="K30" s="26">
        <v>188</v>
      </c>
      <c r="L30" s="26">
        <v>188</v>
      </c>
      <c r="M30" s="26">
        <v>188</v>
      </c>
      <c r="N30" s="26">
        <v>975.3</v>
      </c>
      <c r="O30" s="26">
        <v>2011</v>
      </c>
      <c r="P30" s="22" t="s">
        <v>46</v>
      </c>
      <c r="Q30" s="90">
        <v>13</v>
      </c>
      <c r="R30" s="77" t="s">
        <v>10</v>
      </c>
      <c r="S30" s="86">
        <f t="shared" si="1"/>
        <v>0.48765000000000003</v>
      </c>
      <c r="T30" s="86">
        <v>2.5</v>
      </c>
      <c r="U30" s="87">
        <f t="shared" si="2"/>
        <v>1.219125</v>
      </c>
      <c r="V30" s="25" t="s">
        <v>22</v>
      </c>
      <c r="W30" s="90">
        <v>13</v>
      </c>
      <c r="X30" s="94" t="s">
        <v>10</v>
      </c>
      <c r="Y30" s="26">
        <v>14.84</v>
      </c>
      <c r="Z30" s="29"/>
      <c r="AA30" s="8" t="e">
        <f>#REF!-H30</f>
        <v>#REF!</v>
      </c>
      <c r="AB30" s="29"/>
      <c r="AC30" s="36">
        <f t="shared" si="0"/>
        <v>88554.732</v>
      </c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30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3"/>
      <c r="CC30" s="47"/>
      <c r="CD30" s="47"/>
      <c r="CE30" s="47"/>
      <c r="CF30" s="47"/>
      <c r="CG30" s="33"/>
      <c r="CH30" s="47"/>
      <c r="CI30" s="33"/>
      <c r="CJ30" s="34"/>
      <c r="CK30" s="34"/>
    </row>
    <row r="31" spans="1:89" ht="12.75">
      <c r="A31" s="24">
        <v>41162</v>
      </c>
      <c r="B31" s="25" t="s">
        <v>22</v>
      </c>
      <c r="C31" s="26" t="s">
        <v>24</v>
      </c>
      <c r="D31" s="26">
        <v>10</v>
      </c>
      <c r="E31" s="26">
        <v>2</v>
      </c>
      <c r="F31" s="26">
        <v>2</v>
      </c>
      <c r="G31" s="27">
        <v>7671.8</v>
      </c>
      <c r="H31" s="26">
        <v>99</v>
      </c>
      <c r="I31" s="26">
        <v>5978.2</v>
      </c>
      <c r="J31" s="26"/>
      <c r="K31" s="26">
        <v>227</v>
      </c>
      <c r="L31" s="26">
        <v>227</v>
      </c>
      <c r="M31" s="26">
        <v>227</v>
      </c>
      <c r="N31" s="26">
        <v>953.1</v>
      </c>
      <c r="O31" s="26">
        <v>2012</v>
      </c>
      <c r="P31" s="22" t="s">
        <v>46</v>
      </c>
      <c r="Q31" s="90">
        <v>13</v>
      </c>
      <c r="R31" s="77" t="s">
        <v>10</v>
      </c>
      <c r="S31" s="86">
        <f t="shared" si="1"/>
        <v>0.47655000000000003</v>
      </c>
      <c r="T31" s="86">
        <v>2.5</v>
      </c>
      <c r="U31" s="87">
        <f t="shared" si="2"/>
        <v>1.191375</v>
      </c>
      <c r="V31" s="25" t="s">
        <v>26</v>
      </c>
      <c r="W31" s="90">
        <v>13.8</v>
      </c>
      <c r="X31" s="94" t="s">
        <v>10</v>
      </c>
      <c r="Y31" s="26">
        <v>14.84</v>
      </c>
      <c r="Z31" s="29"/>
      <c r="AA31" s="8" t="e">
        <f>#REF!-H31</f>
        <v>#REF!</v>
      </c>
      <c r="AB31" s="29"/>
      <c r="AC31" s="36">
        <f t="shared" si="0"/>
        <v>88716.488</v>
      </c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30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3"/>
      <c r="CC31" s="47"/>
      <c r="CD31" s="47"/>
      <c r="CE31" s="47"/>
      <c r="CF31" s="10"/>
      <c r="CG31" s="33"/>
      <c r="CH31" s="47"/>
      <c r="CI31" s="33"/>
      <c r="CJ31" s="34"/>
      <c r="CK31" s="34"/>
    </row>
    <row r="32" spans="1:89" ht="12.75">
      <c r="A32" s="24">
        <v>41169</v>
      </c>
      <c r="B32" s="25" t="s">
        <v>22</v>
      </c>
      <c r="C32" s="26" t="s">
        <v>25</v>
      </c>
      <c r="D32" s="26">
        <v>10</v>
      </c>
      <c r="E32" s="26">
        <v>2</v>
      </c>
      <c r="F32" s="26">
        <v>2</v>
      </c>
      <c r="G32" s="27">
        <v>7681.9</v>
      </c>
      <c r="H32" s="26">
        <v>99</v>
      </c>
      <c r="I32" s="26">
        <v>5981.2</v>
      </c>
      <c r="J32" s="26"/>
      <c r="K32" s="26">
        <v>210</v>
      </c>
      <c r="L32" s="26">
        <v>210</v>
      </c>
      <c r="M32" s="26">
        <v>210</v>
      </c>
      <c r="N32" s="26">
        <v>953.3</v>
      </c>
      <c r="O32" s="26">
        <v>2012</v>
      </c>
      <c r="P32" s="22" t="s">
        <v>46</v>
      </c>
      <c r="Q32" s="90">
        <v>13</v>
      </c>
      <c r="R32" s="77" t="s">
        <v>10</v>
      </c>
      <c r="S32" s="86">
        <f t="shared" si="1"/>
        <v>0.47665</v>
      </c>
      <c r="T32" s="86">
        <v>2.5</v>
      </c>
      <c r="U32" s="87">
        <f t="shared" si="2"/>
        <v>1.1916250000000002</v>
      </c>
      <c r="V32" s="25" t="s">
        <v>26</v>
      </c>
      <c r="W32" s="96">
        <v>12</v>
      </c>
      <c r="X32" s="91" t="s">
        <v>13</v>
      </c>
      <c r="Y32" s="83">
        <v>14.84</v>
      </c>
      <c r="Z32" s="81"/>
      <c r="AA32" s="8" t="e">
        <f>#REF!-H32</f>
        <v>#REF!</v>
      </c>
      <c r="AB32" s="29"/>
      <c r="AC32" s="36">
        <f t="shared" si="0"/>
        <v>88761.008</v>
      </c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30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3"/>
      <c r="CC32" s="47"/>
      <c r="CD32" s="47"/>
      <c r="CE32" s="47"/>
      <c r="CF32" s="10"/>
      <c r="CG32" s="33"/>
      <c r="CH32" s="47"/>
      <c r="CI32" s="33"/>
      <c r="CJ32" s="34"/>
      <c r="CK32" s="34"/>
    </row>
    <row r="33" spans="1:89" ht="12.75">
      <c r="A33" s="24">
        <v>40787</v>
      </c>
      <c r="B33" s="25" t="s">
        <v>26</v>
      </c>
      <c r="C33" s="26">
        <v>18</v>
      </c>
      <c r="D33" s="26">
        <v>10</v>
      </c>
      <c r="E33" s="26">
        <v>3</v>
      </c>
      <c r="F33" s="26">
        <v>3</v>
      </c>
      <c r="G33" s="27">
        <v>8922.4</v>
      </c>
      <c r="H33" s="26">
        <v>139</v>
      </c>
      <c r="I33" s="26">
        <v>6627.2</v>
      </c>
      <c r="J33" s="26"/>
      <c r="K33" s="26">
        <v>234</v>
      </c>
      <c r="L33" s="26">
        <v>234</v>
      </c>
      <c r="M33" s="26">
        <v>234</v>
      </c>
      <c r="N33" s="26">
        <v>1363.8</v>
      </c>
      <c r="O33" s="26">
        <v>2011</v>
      </c>
      <c r="P33" s="22" t="s">
        <v>46</v>
      </c>
      <c r="Q33" s="90">
        <v>13.8</v>
      </c>
      <c r="R33" s="77" t="s">
        <v>10</v>
      </c>
      <c r="S33" s="86">
        <f t="shared" si="1"/>
        <v>0.6819</v>
      </c>
      <c r="T33" s="86">
        <v>2.5</v>
      </c>
      <c r="U33" s="87">
        <f t="shared" si="2"/>
        <v>1.7047499999999998</v>
      </c>
      <c r="V33" s="25" t="s">
        <v>26</v>
      </c>
      <c r="W33" s="90">
        <v>12.8</v>
      </c>
      <c r="X33" s="94" t="s">
        <v>10</v>
      </c>
      <c r="Y33" s="26">
        <v>15.8</v>
      </c>
      <c r="Z33" s="29"/>
      <c r="AA33" s="8" t="e">
        <f>#REF!-H33</f>
        <v>#REF!</v>
      </c>
      <c r="AB33" s="29"/>
      <c r="AC33" s="36">
        <f t="shared" si="0"/>
        <v>104709.76</v>
      </c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30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3"/>
      <c r="CC33" s="47"/>
      <c r="CD33" s="47"/>
      <c r="CE33" s="47"/>
      <c r="CF33" s="47"/>
      <c r="CG33" s="33"/>
      <c r="CH33" s="47"/>
      <c r="CI33" s="33"/>
      <c r="CJ33" s="34"/>
      <c r="CK33" s="34"/>
    </row>
    <row r="34" spans="1:89" ht="12.75">
      <c r="A34" s="24">
        <v>41334</v>
      </c>
      <c r="B34" s="25" t="s">
        <v>26</v>
      </c>
      <c r="C34" s="26">
        <v>20</v>
      </c>
      <c r="D34" s="26">
        <v>6</v>
      </c>
      <c r="E34" s="26">
        <v>4</v>
      </c>
      <c r="F34" s="26">
        <v>0</v>
      </c>
      <c r="G34" s="27">
        <v>4223.9</v>
      </c>
      <c r="H34" s="26">
        <v>71</v>
      </c>
      <c r="I34" s="26">
        <v>3850.07</v>
      </c>
      <c r="J34" s="26"/>
      <c r="K34" s="68">
        <v>161</v>
      </c>
      <c r="L34" s="68">
        <v>161</v>
      </c>
      <c r="M34" s="68">
        <v>161</v>
      </c>
      <c r="N34" s="68">
        <v>456.1</v>
      </c>
      <c r="O34" s="26">
        <v>2007</v>
      </c>
      <c r="P34" s="26" t="s">
        <v>47</v>
      </c>
      <c r="Q34" s="96">
        <v>12</v>
      </c>
      <c r="R34" s="78" t="s">
        <v>13</v>
      </c>
      <c r="S34" s="86">
        <f t="shared" si="1"/>
        <v>0.22805000000000003</v>
      </c>
      <c r="T34" s="27">
        <v>4</v>
      </c>
      <c r="U34" s="87">
        <f t="shared" si="2"/>
        <v>0.9122000000000001</v>
      </c>
      <c r="V34" s="85"/>
      <c r="W34" s="29"/>
      <c r="X34" s="29"/>
      <c r="Y34" s="26">
        <v>15.65</v>
      </c>
      <c r="Z34" s="29"/>
      <c r="AA34" s="8" t="e">
        <f>#REF!-H34</f>
        <v>#REF!</v>
      </c>
      <c r="AB34" s="29"/>
      <c r="AC34" s="36">
        <f t="shared" si="0"/>
        <v>60253.5955</v>
      </c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30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3"/>
      <c r="CC34" s="10"/>
      <c r="CD34" s="10"/>
      <c r="CE34" s="10"/>
      <c r="CF34" s="10"/>
      <c r="CG34" s="33"/>
      <c r="CH34" s="47"/>
      <c r="CI34" s="33"/>
      <c r="CJ34" s="34"/>
      <c r="CK34" s="34"/>
    </row>
    <row r="35" spans="1:89" ht="13.5" thickBot="1">
      <c r="A35" s="54">
        <v>40969</v>
      </c>
      <c r="B35" s="55" t="s">
        <v>26</v>
      </c>
      <c r="C35" s="56">
        <v>28</v>
      </c>
      <c r="D35" s="56">
        <v>5</v>
      </c>
      <c r="E35" s="56">
        <v>6</v>
      </c>
      <c r="F35" s="56">
        <v>0</v>
      </c>
      <c r="G35" s="57">
        <v>3943.9</v>
      </c>
      <c r="H35" s="56">
        <v>60</v>
      </c>
      <c r="I35" s="56">
        <v>3484.3</v>
      </c>
      <c r="J35" s="56"/>
      <c r="K35" s="56">
        <v>174</v>
      </c>
      <c r="L35" s="56">
        <v>174</v>
      </c>
      <c r="M35" s="56">
        <v>174</v>
      </c>
      <c r="N35" s="26">
        <v>484.1</v>
      </c>
      <c r="O35" s="56">
        <v>1992</v>
      </c>
      <c r="P35" s="56">
        <v>2</v>
      </c>
      <c r="Q35" s="90">
        <v>12.8</v>
      </c>
      <c r="R35" s="79" t="s">
        <v>10</v>
      </c>
      <c r="S35" s="86">
        <f>(N35*0.05)/100</f>
        <v>0.24205000000000002</v>
      </c>
      <c r="T35" s="86">
        <v>2</v>
      </c>
      <c r="U35" s="87">
        <f>T35*S35</f>
        <v>0.48410000000000003</v>
      </c>
      <c r="V35" s="85"/>
      <c r="W35" s="29"/>
      <c r="X35" s="29"/>
      <c r="Y35" s="26">
        <v>15.65</v>
      </c>
      <c r="Z35" s="29"/>
      <c r="AA35" s="8" t="e">
        <f>#REF!-H35</f>
        <v>#REF!</v>
      </c>
      <c r="AB35" s="29"/>
      <c r="AC35" s="36">
        <f t="shared" si="0"/>
        <v>54529.295000000006</v>
      </c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30"/>
      <c r="BB35" s="42"/>
      <c r="BC35" s="42"/>
      <c r="BD35" s="42"/>
      <c r="BE35" s="42"/>
      <c r="BF35" s="42"/>
      <c r="BG35" s="31"/>
      <c r="BH35" s="31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3"/>
      <c r="CC35" s="10"/>
      <c r="CD35" s="10"/>
      <c r="CE35" s="10"/>
      <c r="CF35" s="10"/>
      <c r="CG35" s="33"/>
      <c r="CH35" s="47"/>
      <c r="CI35" s="33"/>
      <c r="CJ35" s="34"/>
      <c r="CK35" s="34"/>
    </row>
    <row r="36" spans="1:89" s="65" customFormat="1" ht="16.5" thickBot="1">
      <c r="A36" s="58"/>
      <c r="B36" s="59" t="s">
        <v>27</v>
      </c>
      <c r="C36" s="60"/>
      <c r="D36" s="60"/>
      <c r="E36" s="60"/>
      <c r="F36" s="60">
        <f>SUM(F6:F35)</f>
        <v>34</v>
      </c>
      <c r="G36" s="60">
        <f>SUM(G6:G35)</f>
        <v>174117.29999999996</v>
      </c>
      <c r="H36" s="60">
        <f>SUM(H6:H35)</f>
        <v>2418</v>
      </c>
      <c r="I36" s="60">
        <f>SUM(I6:I35)</f>
        <v>136599.78999999998</v>
      </c>
      <c r="J36" s="60">
        <f>SUM(J6:J35)</f>
        <v>4401.22</v>
      </c>
      <c r="K36" s="60">
        <f>SUM(K6:K35)</f>
        <v>4651</v>
      </c>
      <c r="L36" s="60">
        <f>SUM(L6:L35)</f>
        <v>4651</v>
      </c>
      <c r="M36" s="60">
        <f>SUM(M6:M35)</f>
        <v>4651</v>
      </c>
      <c r="N36" s="60">
        <f>SUM(N6:N35)</f>
        <v>21871.049999999996</v>
      </c>
      <c r="O36" s="60"/>
      <c r="P36" s="60"/>
      <c r="Q36" s="60"/>
      <c r="R36" s="80"/>
      <c r="S36" s="63"/>
      <c r="T36" s="63"/>
      <c r="U36" s="64">
        <f>SUM(U6:U35)</f>
        <v>30.197812500000005</v>
      </c>
      <c r="V36" s="61"/>
      <c r="W36" s="61" t="e">
        <f>#REF!*57</f>
        <v>#REF!</v>
      </c>
      <c r="X36" s="61"/>
      <c r="Y36" s="61"/>
      <c r="Z36" s="61"/>
      <c r="AA36" s="61"/>
      <c r="AB36" s="61"/>
      <c r="AC36" s="61">
        <f>SUM(AC6:AC35)</f>
        <v>2109154.1593000004</v>
      </c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>
        <f>SUM(BX7:BX35)</f>
        <v>0</v>
      </c>
      <c r="BY36" s="61">
        <f>SUM(BY7:BY35)</f>
        <v>0</v>
      </c>
      <c r="BZ36" s="61">
        <f>SUM(BZ7:BZ35)</f>
        <v>0</v>
      </c>
      <c r="CA36" s="61">
        <f>SUM(CA7:CA35)</f>
        <v>0</v>
      </c>
      <c r="CB36" s="62">
        <f>SUM(CB7:CB35)</f>
        <v>0</v>
      </c>
      <c r="CC36" s="63">
        <f>SUM(CC7:CC35)</f>
        <v>0</v>
      </c>
      <c r="CD36" s="63">
        <f>SUM(CD7:CD35)</f>
        <v>0</v>
      </c>
      <c r="CE36" s="63">
        <f>SUM(CE7:CE35)</f>
        <v>0</v>
      </c>
      <c r="CF36" s="63">
        <f>SUM(CF7:CF35)</f>
        <v>0</v>
      </c>
      <c r="CG36" s="63">
        <f>SUM(CG7:CG35)</f>
        <v>0</v>
      </c>
      <c r="CH36" s="63">
        <f>SUM(CH7:CH35)</f>
        <v>0</v>
      </c>
      <c r="CI36" s="63">
        <f>SUM(CI7:CI35)</f>
        <v>0</v>
      </c>
      <c r="CJ36" s="64" t="e">
        <f>CG36/CI36*100</f>
        <v>#DIV/0!</v>
      </c>
      <c r="CK36" s="64" t="e">
        <f>CH36/CI36*100</f>
        <v>#DIV/0!</v>
      </c>
    </row>
    <row r="37" spans="1:89" s="65" customFormat="1" ht="12.75">
      <c r="A37" s="29"/>
      <c r="B37" s="119"/>
      <c r="C37" s="119"/>
      <c r="D37" s="119"/>
      <c r="E37" s="119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7"/>
      <c r="CK37" s="67"/>
    </row>
    <row r="38" spans="1:89" s="65" customFormat="1" ht="12.75">
      <c r="A38" s="118"/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7"/>
      <c r="CK38" s="67"/>
    </row>
    <row r="39" spans="1:89" s="65" customFormat="1" ht="12.75">
      <c r="A39" s="29"/>
      <c r="B39" s="84"/>
      <c r="C39" s="84"/>
      <c r="D39" s="84"/>
      <c r="E39" s="84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7"/>
      <c r="CK39" s="67"/>
    </row>
    <row r="40" spans="1:89" s="65" customFormat="1" ht="12.75">
      <c r="A40" s="29"/>
      <c r="B40" s="84"/>
      <c r="C40" s="84"/>
      <c r="D40" s="84"/>
      <c r="E40" s="84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7"/>
      <c r="CK40" s="67"/>
    </row>
    <row r="41" spans="1:89" s="65" customFormat="1" ht="12.75">
      <c r="A41" s="29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7"/>
      <c r="CK41" s="67"/>
    </row>
    <row r="42" spans="1:89" s="65" customFormat="1" ht="15.75">
      <c r="A42" s="29" t="s">
        <v>30</v>
      </c>
      <c r="B42" s="66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7"/>
      <c r="CK42" s="67"/>
    </row>
    <row r="43" spans="1:89" s="65" customFormat="1" ht="15.75">
      <c r="A43" s="29" t="s">
        <v>31</v>
      </c>
      <c r="B43" s="66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7"/>
      <c r="CK43" s="67"/>
    </row>
    <row r="44" spans="2:89" ht="12.75">
      <c r="B44" s="31"/>
      <c r="C44" s="31" t="s">
        <v>34</v>
      </c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</row>
    <row r="45" spans="2:89" ht="12.75">
      <c r="B45" s="70"/>
      <c r="C45" s="29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</row>
    <row r="46" spans="2:89" ht="12.75">
      <c r="B46" s="70"/>
      <c r="C46" s="7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</row>
    <row r="47" spans="2:89" ht="12.75"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</row>
    <row r="48" spans="2:89" ht="12.75"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</row>
    <row r="49" spans="2:89" ht="12.75"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</row>
    <row r="50" spans="2:89" ht="12.75"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</row>
    <row r="51" spans="2:89" ht="12.75"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</row>
    <row r="52" spans="2:89" ht="12.75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</row>
    <row r="53" spans="2:89" ht="12.75"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115"/>
      <c r="AZ53" s="115"/>
      <c r="BA53" s="115"/>
      <c r="BB53" s="115"/>
      <c r="BC53" s="115"/>
      <c r="BD53" s="115"/>
      <c r="BE53" s="115"/>
      <c r="BF53" s="115"/>
      <c r="BG53" s="115"/>
      <c r="BH53" s="72"/>
      <c r="BI53" s="115"/>
      <c r="BJ53" s="115"/>
      <c r="BK53" s="115"/>
      <c r="BL53" s="115"/>
      <c r="BM53" s="115"/>
      <c r="BN53" s="115"/>
      <c r="BO53" s="115"/>
      <c r="BP53" s="115"/>
      <c r="BQ53" s="115"/>
      <c r="BR53" s="115"/>
      <c r="BS53" s="115"/>
      <c r="BT53" s="115"/>
      <c r="BU53" s="115"/>
      <c r="BV53" s="115"/>
      <c r="BW53" s="115"/>
      <c r="BX53" s="115"/>
      <c r="BY53" s="115"/>
      <c r="BZ53" s="115"/>
      <c r="CA53" s="115"/>
      <c r="CB53" s="115"/>
      <c r="CC53" s="115"/>
      <c r="CD53" s="115"/>
      <c r="CE53" s="115"/>
      <c r="CF53" s="127"/>
      <c r="CG53" s="31"/>
      <c r="CH53" s="31"/>
      <c r="CI53" s="31"/>
      <c r="CJ53" s="31"/>
      <c r="CK53" s="31"/>
    </row>
    <row r="54" spans="2:89" ht="12.75">
      <c r="B54" s="31"/>
      <c r="C54" s="31"/>
      <c r="D54" s="31"/>
      <c r="E54" s="31"/>
      <c r="F54" s="115"/>
      <c r="G54" s="122"/>
      <c r="H54" s="122"/>
      <c r="I54" s="122"/>
      <c r="J54" s="122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122"/>
      <c r="AZ54" s="122"/>
      <c r="BA54" s="122"/>
      <c r="BB54" s="106"/>
      <c r="BC54" s="105"/>
      <c r="BD54" s="105"/>
      <c r="BE54" s="105"/>
      <c r="BF54" s="12"/>
      <c r="BG54" s="105"/>
      <c r="BH54" s="12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  <c r="BT54" s="105"/>
      <c r="BU54" s="105"/>
      <c r="BV54" s="105"/>
      <c r="BW54" s="105"/>
      <c r="BX54" s="105"/>
      <c r="BY54" s="105"/>
      <c r="BZ54" s="105"/>
      <c r="CA54" s="105"/>
      <c r="CB54" s="105"/>
      <c r="CC54" s="105"/>
      <c r="CD54" s="105"/>
      <c r="CE54" s="105"/>
      <c r="CF54" s="127"/>
      <c r="CG54" s="105"/>
      <c r="CH54" s="105"/>
      <c r="CI54" s="73"/>
      <c r="CJ54" s="31"/>
      <c r="CK54" s="31"/>
    </row>
    <row r="55" spans="2:89" ht="12.75">
      <c r="B55" s="31"/>
      <c r="C55" s="31"/>
      <c r="D55" s="31"/>
      <c r="E55" s="31"/>
      <c r="F55" s="115"/>
      <c r="G55" s="123"/>
      <c r="H55" s="123"/>
      <c r="I55" s="123"/>
      <c r="J55" s="123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123"/>
      <c r="AZ55" s="123"/>
      <c r="BA55" s="122"/>
      <c r="BB55" s="106"/>
      <c r="BC55" s="105"/>
      <c r="BD55" s="105"/>
      <c r="BE55" s="105"/>
      <c r="BF55" s="12"/>
      <c r="BG55" s="105"/>
      <c r="BH55" s="12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  <c r="BT55" s="105"/>
      <c r="BU55" s="105"/>
      <c r="BV55" s="105"/>
      <c r="BW55" s="105"/>
      <c r="BX55" s="105"/>
      <c r="BY55" s="105"/>
      <c r="BZ55" s="105"/>
      <c r="CA55" s="105"/>
      <c r="CB55" s="105"/>
      <c r="CC55" s="105"/>
      <c r="CD55" s="105"/>
      <c r="CE55" s="105"/>
      <c r="CF55" s="127"/>
      <c r="CG55" s="105"/>
      <c r="CH55" s="105"/>
      <c r="CI55" s="73"/>
      <c r="CJ55" s="31"/>
      <c r="CK55" s="31"/>
    </row>
    <row r="56" spans="2:89" ht="12.75"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74"/>
      <c r="CK56" s="74"/>
    </row>
    <row r="57" spans="2:89" ht="12.75"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74"/>
      <c r="CK57" s="74"/>
    </row>
    <row r="58" spans="2:89" ht="12.75"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74"/>
      <c r="CK58" s="74"/>
    </row>
    <row r="59" spans="2:89" ht="12.75"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74"/>
      <c r="CK59" s="74"/>
    </row>
    <row r="60" spans="2:89" ht="12.75"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74"/>
      <c r="CK60" s="74"/>
    </row>
    <row r="61" spans="2:89" ht="12.75"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74"/>
      <c r="CK61" s="74"/>
    </row>
    <row r="62" spans="2:89" ht="12.75"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74"/>
      <c r="CK62" s="74"/>
    </row>
    <row r="63" spans="2:89" ht="12.75"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74"/>
      <c r="CK63" s="74"/>
    </row>
    <row r="64" spans="2:89" ht="12.75"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74"/>
      <c r="CK64" s="74"/>
    </row>
    <row r="65" spans="2:89" ht="12.75"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75">
        <f>SUBTOTAL(9,CH56:CH64)</f>
        <v>0</v>
      </c>
      <c r="CI65" s="31"/>
      <c r="CJ65" s="31"/>
      <c r="CK65" s="31"/>
    </row>
    <row r="66" spans="2:89" ht="12.75"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</row>
    <row r="67" spans="2:89" ht="12.75"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</row>
    <row r="68" spans="2:89" ht="12.75"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</row>
    <row r="69" spans="50:75" ht="12.75"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</row>
    <row r="70" spans="50:75" ht="12.75"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</row>
    <row r="71" spans="50:75" ht="12.75"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</row>
    <row r="72" spans="50:75" ht="12.75"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</row>
    <row r="73" spans="50:75" ht="12.75"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</row>
    <row r="74" spans="50:75" ht="12.75"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</row>
    <row r="75" spans="50:75" ht="12.75"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</row>
    <row r="76" spans="50:75" ht="12.75"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</row>
    <row r="77" spans="50:75" ht="12.75"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</row>
    <row r="78" spans="50:75" ht="12.75"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</row>
    <row r="79" spans="50:75" ht="12.75"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</row>
    <row r="80" spans="50:75" ht="12.75"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</row>
    <row r="81" spans="50:75" ht="12.75"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</row>
    <row r="82" spans="50:75" ht="12.75"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</row>
    <row r="83" spans="50:75" ht="12.75"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</row>
    <row r="84" spans="50:75" ht="12.75"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</row>
    <row r="85" spans="50:75" ht="12.75"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</row>
    <row r="86" spans="50:75" ht="12.75"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</row>
    <row r="87" spans="50:75" ht="12.75"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</row>
    <row r="88" spans="50:75" ht="12.75"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</row>
    <row r="89" spans="50:75" ht="12.75"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</row>
    <row r="90" spans="50:75" ht="12.75"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</row>
    <row r="91" spans="50:75" ht="12.75"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</row>
    <row r="92" spans="50:75" ht="12.75"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</row>
    <row r="93" spans="50:75" ht="12.75"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</row>
    <row r="94" spans="50:75" ht="12.75"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</row>
    <row r="95" spans="50:75" ht="12.75"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</row>
    <row r="96" spans="50:75" ht="12.75"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</row>
    <row r="97" spans="50:75" ht="12.75"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</row>
    <row r="98" spans="50:75" ht="12.75"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  <c r="BT98" s="31"/>
      <c r="BU98" s="31"/>
      <c r="BV98" s="31"/>
      <c r="BW98" s="31"/>
    </row>
    <row r="99" spans="50:75" ht="12.75"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</row>
    <row r="100" spans="50:75" ht="12.75"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</row>
    <row r="101" spans="50:75" ht="12.75"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</row>
    <row r="102" spans="50:75" ht="12.75"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  <c r="BT102" s="31"/>
      <c r="BU102" s="31"/>
      <c r="BV102" s="31"/>
      <c r="BW102" s="31"/>
    </row>
    <row r="103" spans="50:75" ht="12.75"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</row>
    <row r="104" spans="50:75" ht="12.75"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</row>
    <row r="105" spans="50:75" ht="12.75"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  <c r="BT105" s="31"/>
      <c r="BU105" s="31"/>
      <c r="BV105" s="31"/>
      <c r="BW105" s="31"/>
    </row>
    <row r="106" spans="50:75" ht="12.75"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  <c r="BT106" s="31"/>
      <c r="BU106" s="31"/>
      <c r="BV106" s="31"/>
      <c r="BW106" s="31"/>
    </row>
    <row r="107" spans="50:75" ht="12.75"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  <c r="BT107" s="31"/>
      <c r="BU107" s="31"/>
      <c r="BV107" s="31"/>
      <c r="BW107" s="31"/>
    </row>
    <row r="108" spans="50:75" ht="12.75"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</row>
    <row r="109" spans="50:75" ht="12.75"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  <c r="BT109" s="31"/>
      <c r="BU109" s="31"/>
      <c r="BV109" s="31"/>
      <c r="BW109" s="31"/>
    </row>
    <row r="110" spans="50:75" ht="12.75"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1"/>
      <c r="BU110" s="31"/>
      <c r="BV110" s="31"/>
      <c r="BW110" s="31"/>
    </row>
    <row r="111" spans="50:75" ht="12.75"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/>
    </row>
    <row r="112" spans="50:75" ht="12.75"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  <c r="BT112" s="31"/>
      <c r="BU112" s="31"/>
      <c r="BV112" s="31"/>
      <c r="BW112" s="31"/>
    </row>
    <row r="113" spans="50:75" ht="12.75"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  <c r="BT113" s="31"/>
      <c r="BU113" s="31"/>
      <c r="BV113" s="31"/>
      <c r="BW113" s="31"/>
    </row>
    <row r="114" spans="50:75" ht="12.75"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  <c r="BT114" s="31"/>
      <c r="BU114" s="31"/>
      <c r="BV114" s="31"/>
      <c r="BW114" s="31"/>
    </row>
    <row r="115" spans="50:75" ht="12.75"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</row>
    <row r="116" spans="50:75" ht="12.75"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31"/>
      <c r="BW116" s="31"/>
    </row>
    <row r="117" spans="50:75" ht="12.75"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</row>
    <row r="118" spans="50:75" ht="12.75"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/>
    </row>
    <row r="119" spans="50:75" ht="12.75"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</row>
    <row r="120" spans="50:75" ht="12.75"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  <c r="BT120" s="31"/>
      <c r="BU120" s="31"/>
      <c r="BV120" s="31"/>
      <c r="BW120" s="31"/>
    </row>
    <row r="121" spans="50:75" ht="12.75"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  <c r="BT121" s="31"/>
      <c r="BU121" s="31"/>
      <c r="BV121" s="31"/>
      <c r="BW121" s="31"/>
    </row>
    <row r="122" spans="50:75" ht="12.75"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  <c r="BT122" s="31"/>
      <c r="BU122" s="31"/>
      <c r="BV122" s="31"/>
      <c r="BW122" s="31"/>
    </row>
    <row r="123" spans="50:75" ht="12.75"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  <c r="BT123" s="31"/>
      <c r="BU123" s="31"/>
      <c r="BV123" s="31"/>
      <c r="BW123" s="31"/>
    </row>
    <row r="124" spans="50:75" ht="12.75"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  <c r="BT124" s="31"/>
      <c r="BU124" s="31"/>
      <c r="BV124" s="31"/>
      <c r="BW124" s="31"/>
    </row>
    <row r="125" spans="50:75" ht="12.75"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  <c r="BT125" s="31"/>
      <c r="BU125" s="31"/>
      <c r="BV125" s="31"/>
      <c r="BW125" s="31"/>
    </row>
    <row r="126" spans="50:75" ht="12.75"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  <c r="BT126" s="31"/>
      <c r="BU126" s="31"/>
      <c r="BV126" s="31"/>
      <c r="BW126" s="31"/>
    </row>
    <row r="127" spans="50:75" ht="12.75"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  <c r="BT127" s="31"/>
      <c r="BU127" s="31"/>
      <c r="BV127" s="31"/>
      <c r="BW127" s="31"/>
    </row>
    <row r="128" spans="50:75" ht="12.75"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  <c r="BT128" s="31"/>
      <c r="BU128" s="31"/>
      <c r="BV128" s="31"/>
      <c r="BW128" s="31"/>
    </row>
    <row r="129" spans="50:75" ht="12.75"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  <c r="BT129" s="31"/>
      <c r="BU129" s="31"/>
      <c r="BV129" s="31"/>
      <c r="BW129" s="31"/>
    </row>
    <row r="130" spans="50:75" ht="12.75"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  <c r="BT130" s="31"/>
      <c r="BU130" s="31"/>
      <c r="BV130" s="31"/>
      <c r="BW130" s="31"/>
    </row>
    <row r="131" spans="50:75" ht="12.75"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  <c r="BT131" s="31"/>
      <c r="BU131" s="31"/>
      <c r="BV131" s="31"/>
      <c r="BW131" s="31"/>
    </row>
    <row r="132" spans="50:75" ht="12.75"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  <c r="BT132" s="31"/>
      <c r="BU132" s="31"/>
      <c r="BV132" s="31"/>
      <c r="BW132" s="31"/>
    </row>
    <row r="133" spans="50:75" ht="12.75"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  <c r="BT133" s="31"/>
      <c r="BU133" s="31"/>
      <c r="BV133" s="31"/>
      <c r="BW133" s="31"/>
    </row>
    <row r="134" spans="50:75" ht="12.75"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  <c r="BT134" s="31"/>
      <c r="BU134" s="31"/>
      <c r="BV134" s="31"/>
      <c r="BW134" s="31"/>
    </row>
    <row r="135" spans="50:75" ht="12.75"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  <c r="BT135" s="31"/>
      <c r="BU135" s="31"/>
      <c r="BV135" s="31"/>
      <c r="BW135" s="31"/>
    </row>
    <row r="136" spans="50:75" ht="12.75"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  <c r="BT136" s="31"/>
      <c r="BU136" s="31"/>
      <c r="BV136" s="31"/>
      <c r="BW136" s="31"/>
    </row>
    <row r="137" spans="50:75" ht="12.75"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  <c r="BT137" s="31"/>
      <c r="BU137" s="31"/>
      <c r="BV137" s="31"/>
      <c r="BW137" s="31"/>
    </row>
    <row r="138" spans="50:75" ht="12.75"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  <c r="BT138" s="31"/>
      <c r="BU138" s="31"/>
      <c r="BV138" s="31"/>
      <c r="BW138" s="31"/>
    </row>
    <row r="139" spans="50:75" ht="12.75"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  <c r="BT139" s="31"/>
      <c r="BU139" s="31"/>
      <c r="BV139" s="31"/>
      <c r="BW139" s="31"/>
    </row>
    <row r="140" spans="50:75" ht="12.75"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1"/>
      <c r="BT140" s="31"/>
      <c r="BU140" s="31"/>
      <c r="BV140" s="31"/>
      <c r="BW140" s="31"/>
    </row>
    <row r="141" spans="50:75" ht="12.75"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  <c r="BT141" s="31"/>
      <c r="BU141" s="31"/>
      <c r="BV141" s="31"/>
      <c r="BW141" s="31"/>
    </row>
    <row r="142" spans="50:75" ht="12.75"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  <c r="BT142" s="31"/>
      <c r="BU142" s="31"/>
      <c r="BV142" s="31"/>
      <c r="BW142" s="31"/>
    </row>
    <row r="143" spans="50:75" ht="12.75"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  <c r="BT143" s="31"/>
      <c r="BU143" s="31"/>
      <c r="BV143" s="31"/>
      <c r="BW143" s="31"/>
    </row>
    <row r="144" spans="50:75" ht="12.75"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  <c r="BT144" s="31"/>
      <c r="BU144" s="31"/>
      <c r="BV144" s="31"/>
      <c r="BW144" s="31"/>
    </row>
    <row r="145" spans="50:75" ht="12.75"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  <c r="BT145" s="31"/>
      <c r="BU145" s="31"/>
      <c r="BV145" s="31"/>
      <c r="BW145" s="31"/>
    </row>
    <row r="146" spans="50:75" ht="12.75"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  <c r="BT146" s="31"/>
      <c r="BU146" s="31"/>
      <c r="BV146" s="31"/>
      <c r="BW146" s="31"/>
    </row>
    <row r="147" spans="50:75" ht="12.75"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  <c r="BT147" s="31"/>
      <c r="BU147" s="31"/>
      <c r="BV147" s="31"/>
      <c r="BW147" s="31"/>
    </row>
    <row r="148" spans="50:75" ht="12.75"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31"/>
      <c r="BT148" s="31"/>
      <c r="BU148" s="31"/>
      <c r="BV148" s="31"/>
      <c r="BW148" s="31"/>
    </row>
    <row r="149" spans="50:75" ht="12.75"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1"/>
      <c r="BT149" s="31"/>
      <c r="BU149" s="31"/>
      <c r="BV149" s="31"/>
      <c r="BW149" s="31"/>
    </row>
    <row r="150" spans="50:75" ht="12.75"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  <c r="BT150" s="31"/>
      <c r="BU150" s="31"/>
      <c r="BV150" s="31"/>
      <c r="BW150" s="31"/>
    </row>
    <row r="151" spans="50:75" ht="12.75"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31"/>
      <c r="BT151" s="31"/>
      <c r="BU151" s="31"/>
      <c r="BV151" s="31"/>
      <c r="BW151" s="31"/>
    </row>
    <row r="152" spans="50:75" ht="12.75"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31"/>
      <c r="BT152" s="31"/>
      <c r="BU152" s="31"/>
      <c r="BV152" s="31"/>
      <c r="BW152" s="31"/>
    </row>
    <row r="153" spans="50:75" ht="12.75"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31"/>
      <c r="BT153" s="31"/>
      <c r="BU153" s="31"/>
      <c r="BV153" s="31"/>
      <c r="BW153" s="31"/>
    </row>
    <row r="154" spans="50:75" ht="12.75"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31"/>
      <c r="BT154" s="31"/>
      <c r="BU154" s="31"/>
      <c r="BV154" s="31"/>
      <c r="BW154" s="31"/>
    </row>
    <row r="155" spans="50:75" ht="12.75"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  <c r="BK155" s="31"/>
      <c r="BL155" s="31"/>
      <c r="BM155" s="31"/>
      <c r="BN155" s="31"/>
      <c r="BO155" s="31"/>
      <c r="BP155" s="31"/>
      <c r="BQ155" s="31"/>
      <c r="BR155" s="31"/>
      <c r="BS155" s="31"/>
      <c r="BT155" s="31"/>
      <c r="BU155" s="31"/>
      <c r="BV155" s="31"/>
      <c r="BW155" s="31"/>
    </row>
    <row r="156" spans="50:75" ht="12.75"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31"/>
      <c r="BT156" s="31"/>
      <c r="BU156" s="31"/>
      <c r="BV156" s="31"/>
      <c r="BW156" s="31"/>
    </row>
    <row r="157" spans="50:75" ht="12.75"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1"/>
      <c r="BT157" s="31"/>
      <c r="BU157" s="31"/>
      <c r="BV157" s="31"/>
      <c r="BW157" s="31"/>
    </row>
    <row r="158" spans="50:75" ht="12.75"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31"/>
      <c r="BT158" s="31"/>
      <c r="BU158" s="31"/>
      <c r="BV158" s="31"/>
      <c r="BW158" s="31"/>
    </row>
    <row r="159" spans="50:75" ht="12.75"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  <c r="BT159" s="31"/>
      <c r="BU159" s="31"/>
      <c r="BV159" s="31"/>
      <c r="BW159" s="31"/>
    </row>
    <row r="160" spans="50:75" ht="12.75"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  <c r="BT160" s="31"/>
      <c r="BU160" s="31"/>
      <c r="BV160" s="31"/>
      <c r="BW160" s="31"/>
    </row>
    <row r="161" spans="50:75" ht="12.75"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31"/>
      <c r="BT161" s="31"/>
      <c r="BU161" s="31"/>
      <c r="BV161" s="31"/>
      <c r="BW161" s="31"/>
    </row>
    <row r="162" spans="50:75" ht="12.75"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  <c r="BT162" s="31"/>
      <c r="BU162" s="31"/>
      <c r="BV162" s="31"/>
      <c r="BW162" s="31"/>
    </row>
    <row r="163" spans="50:75" ht="12.75"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  <c r="BL163" s="31"/>
      <c r="BM163" s="31"/>
      <c r="BN163" s="31"/>
      <c r="BO163" s="31"/>
      <c r="BP163" s="31"/>
      <c r="BQ163" s="31"/>
      <c r="BR163" s="31"/>
      <c r="BS163" s="31"/>
      <c r="BT163" s="31"/>
      <c r="BU163" s="31"/>
      <c r="BV163" s="31"/>
      <c r="BW163" s="31"/>
    </row>
    <row r="164" spans="50:75" ht="12.75"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31"/>
      <c r="BJ164" s="31"/>
      <c r="BK164" s="31"/>
      <c r="BL164" s="31"/>
      <c r="BM164" s="31"/>
      <c r="BN164" s="31"/>
      <c r="BO164" s="31"/>
      <c r="BP164" s="31"/>
      <c r="BQ164" s="31"/>
      <c r="BR164" s="31"/>
      <c r="BS164" s="31"/>
      <c r="BT164" s="31"/>
      <c r="BU164" s="31"/>
      <c r="BV164" s="31"/>
      <c r="BW164" s="31"/>
    </row>
    <row r="165" spans="50:75" ht="12.75"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31"/>
      <c r="BT165" s="31"/>
      <c r="BU165" s="31"/>
      <c r="BV165" s="31"/>
      <c r="BW165" s="31"/>
    </row>
    <row r="166" spans="50:75" ht="12.75"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31"/>
      <c r="BT166" s="31"/>
      <c r="BU166" s="31"/>
      <c r="BV166" s="31"/>
      <c r="BW166" s="31"/>
    </row>
    <row r="167" spans="50:75" ht="12.75"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  <c r="BI167" s="31"/>
      <c r="BJ167" s="31"/>
      <c r="BK167" s="31"/>
      <c r="BL167" s="31"/>
      <c r="BM167" s="31"/>
      <c r="BN167" s="31"/>
      <c r="BO167" s="31"/>
      <c r="BP167" s="31"/>
      <c r="BQ167" s="31"/>
      <c r="BR167" s="31"/>
      <c r="BS167" s="31"/>
      <c r="BT167" s="31"/>
      <c r="BU167" s="31"/>
      <c r="BV167" s="31"/>
      <c r="BW167" s="31"/>
    </row>
    <row r="168" spans="50:75" ht="12.75"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31"/>
      <c r="BT168" s="31"/>
      <c r="BU168" s="31"/>
      <c r="BV168" s="31"/>
      <c r="BW168" s="31"/>
    </row>
    <row r="169" spans="50:75" ht="12.75"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31"/>
      <c r="BT169" s="31"/>
      <c r="BU169" s="31"/>
      <c r="BV169" s="31"/>
      <c r="BW169" s="31"/>
    </row>
    <row r="170" spans="50:75" ht="12.75"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31"/>
      <c r="BT170" s="31"/>
      <c r="BU170" s="31"/>
      <c r="BV170" s="31"/>
      <c r="BW170" s="31"/>
    </row>
    <row r="171" spans="50:75" ht="12.75"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  <c r="BI171" s="31"/>
      <c r="BJ171" s="31"/>
      <c r="BK171" s="31"/>
      <c r="BL171" s="31"/>
      <c r="BM171" s="31"/>
      <c r="BN171" s="31"/>
      <c r="BO171" s="31"/>
      <c r="BP171" s="31"/>
      <c r="BQ171" s="31"/>
      <c r="BR171" s="31"/>
      <c r="BS171" s="31"/>
      <c r="BT171" s="31"/>
      <c r="BU171" s="31"/>
      <c r="BV171" s="31"/>
      <c r="BW171" s="31"/>
    </row>
    <row r="172" spans="50:75" ht="12.75"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  <c r="BJ172" s="31"/>
      <c r="BK172" s="31"/>
      <c r="BL172" s="31"/>
      <c r="BM172" s="31"/>
      <c r="BN172" s="31"/>
      <c r="BO172" s="31"/>
      <c r="BP172" s="31"/>
      <c r="BQ172" s="31"/>
      <c r="BR172" s="31"/>
      <c r="BS172" s="31"/>
      <c r="BT172" s="31"/>
      <c r="BU172" s="31"/>
      <c r="BV172" s="31"/>
      <c r="BW172" s="31"/>
    </row>
    <row r="173" spans="50:75" ht="12.75"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  <c r="BI173" s="31"/>
      <c r="BJ173" s="31"/>
      <c r="BK173" s="31"/>
      <c r="BL173" s="31"/>
      <c r="BM173" s="31"/>
      <c r="BN173" s="31"/>
      <c r="BO173" s="31"/>
      <c r="BP173" s="31"/>
      <c r="BQ173" s="31"/>
      <c r="BR173" s="31"/>
      <c r="BS173" s="31"/>
      <c r="BT173" s="31"/>
      <c r="BU173" s="31"/>
      <c r="BV173" s="31"/>
      <c r="BW173" s="31"/>
    </row>
    <row r="174" spans="50:75" ht="12.75"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  <c r="BI174" s="31"/>
      <c r="BJ174" s="31"/>
      <c r="BK174" s="31"/>
      <c r="BL174" s="31"/>
      <c r="BM174" s="31"/>
      <c r="BN174" s="31"/>
      <c r="BO174" s="31"/>
      <c r="BP174" s="31"/>
      <c r="BQ174" s="31"/>
      <c r="BR174" s="31"/>
      <c r="BS174" s="31"/>
      <c r="BT174" s="31"/>
      <c r="BU174" s="31"/>
      <c r="BV174" s="31"/>
      <c r="BW174" s="31"/>
    </row>
    <row r="175" spans="50:75" ht="12.75"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  <c r="BI175" s="31"/>
      <c r="BJ175" s="31"/>
      <c r="BK175" s="31"/>
      <c r="BL175" s="31"/>
      <c r="BM175" s="31"/>
      <c r="BN175" s="31"/>
      <c r="BO175" s="31"/>
      <c r="BP175" s="31"/>
      <c r="BQ175" s="31"/>
      <c r="BR175" s="31"/>
      <c r="BS175" s="31"/>
      <c r="BT175" s="31"/>
      <c r="BU175" s="31"/>
      <c r="BV175" s="31"/>
      <c r="BW175" s="31"/>
    </row>
    <row r="176" spans="50:75" ht="12.75"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  <c r="BL176" s="31"/>
      <c r="BM176" s="31"/>
      <c r="BN176" s="31"/>
      <c r="BO176" s="31"/>
      <c r="BP176" s="31"/>
      <c r="BQ176" s="31"/>
      <c r="BR176" s="31"/>
      <c r="BS176" s="31"/>
      <c r="BT176" s="31"/>
      <c r="BU176" s="31"/>
      <c r="BV176" s="31"/>
      <c r="BW176" s="31"/>
    </row>
    <row r="177" spans="50:75" ht="12.75"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31"/>
      <c r="BT177" s="31"/>
      <c r="BU177" s="31"/>
      <c r="BV177" s="31"/>
      <c r="BW177" s="31"/>
    </row>
    <row r="178" spans="50:75" ht="12.75"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31"/>
      <c r="BT178" s="31"/>
      <c r="BU178" s="31"/>
      <c r="BV178" s="31"/>
      <c r="BW178" s="31"/>
    </row>
    <row r="179" spans="50:75" ht="12.75"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  <c r="BJ179" s="31"/>
      <c r="BK179" s="31"/>
      <c r="BL179" s="31"/>
      <c r="BM179" s="31"/>
      <c r="BN179" s="31"/>
      <c r="BO179" s="31"/>
      <c r="BP179" s="31"/>
      <c r="BQ179" s="31"/>
      <c r="BR179" s="31"/>
      <c r="BS179" s="31"/>
      <c r="BT179" s="31"/>
      <c r="BU179" s="31"/>
      <c r="BV179" s="31"/>
      <c r="BW179" s="31"/>
    </row>
    <row r="180" spans="50:75" ht="12.75"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  <c r="BI180" s="31"/>
      <c r="BJ180" s="31"/>
      <c r="BK180" s="31"/>
      <c r="BL180" s="31"/>
      <c r="BM180" s="31"/>
      <c r="BN180" s="31"/>
      <c r="BO180" s="31"/>
      <c r="BP180" s="31"/>
      <c r="BQ180" s="31"/>
      <c r="BR180" s="31"/>
      <c r="BS180" s="31"/>
      <c r="BT180" s="31"/>
      <c r="BU180" s="31"/>
      <c r="BV180" s="31"/>
      <c r="BW180" s="31"/>
    </row>
    <row r="181" spans="50:75" ht="12.75"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  <c r="BJ181" s="31"/>
      <c r="BK181" s="31"/>
      <c r="BL181" s="31"/>
      <c r="BM181" s="31"/>
      <c r="BN181" s="31"/>
      <c r="BO181" s="31"/>
      <c r="BP181" s="31"/>
      <c r="BQ181" s="31"/>
      <c r="BR181" s="31"/>
      <c r="BS181" s="31"/>
      <c r="BT181" s="31"/>
      <c r="BU181" s="31"/>
      <c r="BV181" s="31"/>
      <c r="BW181" s="31"/>
    </row>
    <row r="182" spans="50:75" ht="12.75"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  <c r="BI182" s="31"/>
      <c r="BJ182" s="31"/>
      <c r="BK182" s="31"/>
      <c r="BL182" s="31"/>
      <c r="BM182" s="31"/>
      <c r="BN182" s="31"/>
      <c r="BO182" s="31"/>
      <c r="BP182" s="31"/>
      <c r="BQ182" s="31"/>
      <c r="BR182" s="31"/>
      <c r="BS182" s="31"/>
      <c r="BT182" s="31"/>
      <c r="BU182" s="31"/>
      <c r="BV182" s="31"/>
      <c r="BW182" s="31"/>
    </row>
    <row r="183" spans="50:75" ht="12.75"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  <c r="BM183" s="31"/>
      <c r="BN183" s="31"/>
      <c r="BO183" s="31"/>
      <c r="BP183" s="31"/>
      <c r="BQ183" s="31"/>
      <c r="BR183" s="31"/>
      <c r="BS183" s="31"/>
      <c r="BT183" s="31"/>
      <c r="BU183" s="31"/>
      <c r="BV183" s="31"/>
      <c r="BW183" s="31"/>
    </row>
    <row r="184" spans="50:75" ht="12.75"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  <c r="BK184" s="31"/>
      <c r="BL184" s="31"/>
      <c r="BM184" s="31"/>
      <c r="BN184" s="31"/>
      <c r="BO184" s="31"/>
      <c r="BP184" s="31"/>
      <c r="BQ184" s="31"/>
      <c r="BR184" s="31"/>
      <c r="BS184" s="31"/>
      <c r="BT184" s="31"/>
      <c r="BU184" s="31"/>
      <c r="BV184" s="31"/>
      <c r="BW184" s="31"/>
    </row>
    <row r="185" spans="50:75" ht="12.75"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  <c r="BK185" s="31"/>
      <c r="BL185" s="31"/>
      <c r="BM185" s="31"/>
      <c r="BN185" s="31"/>
      <c r="BO185" s="31"/>
      <c r="BP185" s="31"/>
      <c r="BQ185" s="31"/>
      <c r="BR185" s="31"/>
      <c r="BS185" s="31"/>
      <c r="BT185" s="31"/>
      <c r="BU185" s="31"/>
      <c r="BV185" s="31"/>
      <c r="BW185" s="31"/>
    </row>
    <row r="186" spans="50:75" ht="12.75"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  <c r="BI186" s="31"/>
      <c r="BJ186" s="31"/>
      <c r="BK186" s="31"/>
      <c r="BL186" s="31"/>
      <c r="BM186" s="31"/>
      <c r="BN186" s="31"/>
      <c r="BO186" s="31"/>
      <c r="BP186" s="31"/>
      <c r="BQ186" s="31"/>
      <c r="BR186" s="31"/>
      <c r="BS186" s="31"/>
      <c r="BT186" s="31"/>
      <c r="BU186" s="31"/>
      <c r="BV186" s="31"/>
      <c r="BW186" s="31"/>
    </row>
    <row r="187" spans="50:75" ht="12.75"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  <c r="BL187" s="31"/>
      <c r="BM187" s="31"/>
      <c r="BN187" s="31"/>
      <c r="BO187" s="31"/>
      <c r="BP187" s="31"/>
      <c r="BQ187" s="31"/>
      <c r="BR187" s="31"/>
      <c r="BS187" s="31"/>
      <c r="BT187" s="31"/>
      <c r="BU187" s="31"/>
      <c r="BV187" s="31"/>
      <c r="BW187" s="31"/>
    </row>
    <row r="188" spans="50:75" ht="12.75"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  <c r="BI188" s="31"/>
      <c r="BJ188" s="31"/>
      <c r="BK188" s="31"/>
      <c r="BL188" s="31"/>
      <c r="BM188" s="31"/>
      <c r="BN188" s="31"/>
      <c r="BO188" s="31"/>
      <c r="BP188" s="31"/>
      <c r="BQ188" s="31"/>
      <c r="BR188" s="31"/>
      <c r="BS188" s="31"/>
      <c r="BT188" s="31"/>
      <c r="BU188" s="31"/>
      <c r="BV188" s="31"/>
      <c r="BW188" s="31"/>
    </row>
    <row r="189" spans="50:75" ht="12.75"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  <c r="BM189" s="31"/>
      <c r="BN189" s="31"/>
      <c r="BO189" s="31"/>
      <c r="BP189" s="31"/>
      <c r="BQ189" s="31"/>
      <c r="BR189" s="31"/>
      <c r="BS189" s="31"/>
      <c r="BT189" s="31"/>
      <c r="BU189" s="31"/>
      <c r="BV189" s="31"/>
      <c r="BW189" s="31"/>
    </row>
    <row r="190" spans="50:75" ht="12.75"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  <c r="BI190" s="31"/>
      <c r="BJ190" s="31"/>
      <c r="BK190" s="31"/>
      <c r="BL190" s="31"/>
      <c r="BM190" s="31"/>
      <c r="BN190" s="31"/>
      <c r="BO190" s="31"/>
      <c r="BP190" s="31"/>
      <c r="BQ190" s="31"/>
      <c r="BR190" s="31"/>
      <c r="BS190" s="31"/>
      <c r="BT190" s="31"/>
      <c r="BU190" s="31"/>
      <c r="BV190" s="31"/>
      <c r="BW190" s="31"/>
    </row>
    <row r="191" spans="50:75" ht="12.75"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  <c r="BL191" s="31"/>
      <c r="BM191" s="31"/>
      <c r="BN191" s="31"/>
      <c r="BO191" s="31"/>
      <c r="BP191" s="31"/>
      <c r="BQ191" s="31"/>
      <c r="BR191" s="31"/>
      <c r="BS191" s="31"/>
      <c r="BT191" s="31"/>
      <c r="BU191" s="31"/>
      <c r="BV191" s="31"/>
      <c r="BW191" s="31"/>
    </row>
    <row r="192" spans="50:75" ht="12.75"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  <c r="BI192" s="31"/>
      <c r="BJ192" s="31"/>
      <c r="BK192" s="31"/>
      <c r="BL192" s="31"/>
      <c r="BM192" s="31"/>
      <c r="BN192" s="31"/>
      <c r="BO192" s="31"/>
      <c r="BP192" s="31"/>
      <c r="BQ192" s="31"/>
      <c r="BR192" s="31"/>
      <c r="BS192" s="31"/>
      <c r="BT192" s="31"/>
      <c r="BU192" s="31"/>
      <c r="BV192" s="31"/>
      <c r="BW192" s="31"/>
    </row>
    <row r="193" spans="50:75" ht="12.75"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  <c r="BI193" s="31"/>
      <c r="BJ193" s="31"/>
      <c r="BK193" s="31"/>
      <c r="BL193" s="31"/>
      <c r="BM193" s="31"/>
      <c r="BN193" s="31"/>
      <c r="BO193" s="31"/>
      <c r="BP193" s="31"/>
      <c r="BQ193" s="31"/>
      <c r="BR193" s="31"/>
      <c r="BS193" s="31"/>
      <c r="BT193" s="31"/>
      <c r="BU193" s="31"/>
      <c r="BV193" s="31"/>
      <c r="BW193" s="31"/>
    </row>
    <row r="194" spans="50:75" ht="12.75"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  <c r="BI194" s="31"/>
      <c r="BJ194" s="31"/>
      <c r="BK194" s="31"/>
      <c r="BL194" s="31"/>
      <c r="BM194" s="31"/>
      <c r="BN194" s="31"/>
      <c r="BO194" s="31"/>
      <c r="BP194" s="31"/>
      <c r="BQ194" s="31"/>
      <c r="BR194" s="31"/>
      <c r="BS194" s="31"/>
      <c r="BT194" s="31"/>
      <c r="BU194" s="31"/>
      <c r="BV194" s="31"/>
      <c r="BW194" s="31"/>
    </row>
    <row r="195" spans="50:75" ht="12.75"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  <c r="BI195" s="31"/>
      <c r="BJ195" s="31"/>
      <c r="BK195" s="31"/>
      <c r="BL195" s="31"/>
      <c r="BM195" s="31"/>
      <c r="BN195" s="31"/>
      <c r="BO195" s="31"/>
      <c r="BP195" s="31"/>
      <c r="BQ195" s="31"/>
      <c r="BR195" s="31"/>
      <c r="BS195" s="31"/>
      <c r="BT195" s="31"/>
      <c r="BU195" s="31"/>
      <c r="BV195" s="31"/>
      <c r="BW195" s="31"/>
    </row>
    <row r="196" spans="50:75" ht="12.75">
      <c r="AX196" s="31"/>
      <c r="AY196" s="31"/>
      <c r="AZ196" s="31"/>
      <c r="BA196" s="31"/>
      <c r="BB196" s="31"/>
      <c r="BC196" s="31"/>
      <c r="BD196" s="31"/>
      <c r="BE196" s="31"/>
      <c r="BF196" s="31"/>
      <c r="BG196" s="31"/>
      <c r="BH196" s="31"/>
      <c r="BI196" s="31"/>
      <c r="BJ196" s="31"/>
      <c r="BK196" s="31"/>
      <c r="BL196" s="31"/>
      <c r="BM196" s="31"/>
      <c r="BN196" s="31"/>
      <c r="BO196" s="31"/>
      <c r="BP196" s="31"/>
      <c r="BQ196" s="31"/>
      <c r="BR196" s="31"/>
      <c r="BS196" s="31"/>
      <c r="BT196" s="31"/>
      <c r="BU196" s="31"/>
      <c r="BV196" s="31"/>
      <c r="BW196" s="31"/>
    </row>
    <row r="197" spans="50:75" ht="12.75"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  <c r="BI197" s="31"/>
      <c r="BJ197" s="31"/>
      <c r="BK197" s="31"/>
      <c r="BL197" s="31"/>
      <c r="BM197" s="31"/>
      <c r="BN197" s="31"/>
      <c r="BO197" s="31"/>
      <c r="BP197" s="31"/>
      <c r="BQ197" s="31"/>
      <c r="BR197" s="31"/>
      <c r="BS197" s="31"/>
      <c r="BT197" s="31"/>
      <c r="BU197" s="31"/>
      <c r="BV197" s="31"/>
      <c r="BW197" s="31"/>
    </row>
    <row r="198" spans="50:75" ht="12.75"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1"/>
      <c r="BL198" s="31"/>
      <c r="BM198" s="31"/>
      <c r="BN198" s="31"/>
      <c r="BO198" s="31"/>
      <c r="BP198" s="31"/>
      <c r="BQ198" s="31"/>
      <c r="BR198" s="31"/>
      <c r="BS198" s="31"/>
      <c r="BT198" s="31"/>
      <c r="BU198" s="31"/>
      <c r="BV198" s="31"/>
      <c r="BW198" s="31"/>
    </row>
    <row r="199" spans="50:75" ht="12.75"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  <c r="BI199" s="31"/>
      <c r="BJ199" s="31"/>
      <c r="BK199" s="31"/>
      <c r="BL199" s="31"/>
      <c r="BM199" s="31"/>
      <c r="BN199" s="31"/>
      <c r="BO199" s="31"/>
      <c r="BP199" s="31"/>
      <c r="BQ199" s="31"/>
      <c r="BR199" s="31"/>
      <c r="BS199" s="31"/>
      <c r="BT199" s="31"/>
      <c r="BU199" s="31"/>
      <c r="BV199" s="31"/>
      <c r="BW199" s="31"/>
    </row>
    <row r="200" spans="50:75" ht="12.75"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  <c r="BI200" s="31"/>
      <c r="BJ200" s="31"/>
      <c r="BK200" s="31"/>
      <c r="BL200" s="31"/>
      <c r="BM200" s="31"/>
      <c r="BN200" s="31"/>
      <c r="BO200" s="31"/>
      <c r="BP200" s="31"/>
      <c r="BQ200" s="31"/>
      <c r="BR200" s="31"/>
      <c r="BS200" s="31"/>
      <c r="BT200" s="31"/>
      <c r="BU200" s="31"/>
      <c r="BV200" s="31"/>
      <c r="BW200" s="31"/>
    </row>
    <row r="201" spans="50:75" ht="12.75"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  <c r="BI201" s="31"/>
      <c r="BJ201" s="31"/>
      <c r="BK201" s="31"/>
      <c r="BL201" s="31"/>
      <c r="BM201" s="31"/>
      <c r="BN201" s="31"/>
      <c r="BO201" s="31"/>
      <c r="BP201" s="31"/>
      <c r="BQ201" s="31"/>
      <c r="BR201" s="31"/>
      <c r="BS201" s="31"/>
      <c r="BT201" s="31"/>
      <c r="BU201" s="31"/>
      <c r="BV201" s="31"/>
      <c r="BW201" s="31"/>
    </row>
    <row r="202" spans="50:75" ht="12.75"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  <c r="BI202" s="31"/>
      <c r="BJ202" s="31"/>
      <c r="BK202" s="31"/>
      <c r="BL202" s="31"/>
      <c r="BM202" s="31"/>
      <c r="BN202" s="31"/>
      <c r="BO202" s="31"/>
      <c r="BP202" s="31"/>
      <c r="BQ202" s="31"/>
      <c r="BR202" s="31"/>
      <c r="BS202" s="31"/>
      <c r="BT202" s="31"/>
      <c r="BU202" s="31"/>
      <c r="BV202" s="31"/>
      <c r="BW202" s="31"/>
    </row>
    <row r="203" spans="50:75" ht="12.75"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  <c r="BI203" s="31"/>
      <c r="BJ203" s="31"/>
      <c r="BK203" s="31"/>
      <c r="BL203" s="31"/>
      <c r="BM203" s="31"/>
      <c r="BN203" s="31"/>
      <c r="BO203" s="31"/>
      <c r="BP203" s="31"/>
      <c r="BQ203" s="31"/>
      <c r="BR203" s="31"/>
      <c r="BS203" s="31"/>
      <c r="BT203" s="31"/>
      <c r="BU203" s="31"/>
      <c r="BV203" s="31"/>
      <c r="BW203" s="31"/>
    </row>
    <row r="204" spans="50:75" ht="12.75"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  <c r="BI204" s="31"/>
      <c r="BJ204" s="31"/>
      <c r="BK204" s="31"/>
      <c r="BL204" s="31"/>
      <c r="BM204" s="31"/>
      <c r="BN204" s="31"/>
      <c r="BO204" s="31"/>
      <c r="BP204" s="31"/>
      <c r="BQ204" s="31"/>
      <c r="BR204" s="31"/>
      <c r="BS204" s="31"/>
      <c r="BT204" s="31"/>
      <c r="BU204" s="31"/>
      <c r="BV204" s="31"/>
      <c r="BW204" s="31"/>
    </row>
    <row r="205" spans="50:75" ht="12.75"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  <c r="BI205" s="31"/>
      <c r="BJ205" s="31"/>
      <c r="BK205" s="31"/>
      <c r="BL205" s="31"/>
      <c r="BM205" s="31"/>
      <c r="BN205" s="31"/>
      <c r="BO205" s="31"/>
      <c r="BP205" s="31"/>
      <c r="BQ205" s="31"/>
      <c r="BR205" s="31"/>
      <c r="BS205" s="31"/>
      <c r="BT205" s="31"/>
      <c r="BU205" s="31"/>
      <c r="BV205" s="31"/>
      <c r="BW205" s="31"/>
    </row>
    <row r="206" spans="50:75" ht="12.75"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  <c r="BI206" s="31"/>
      <c r="BJ206" s="31"/>
      <c r="BK206" s="31"/>
      <c r="BL206" s="31"/>
      <c r="BM206" s="31"/>
      <c r="BN206" s="31"/>
      <c r="BO206" s="31"/>
      <c r="BP206" s="31"/>
      <c r="BQ206" s="31"/>
      <c r="BR206" s="31"/>
      <c r="BS206" s="31"/>
      <c r="BT206" s="31"/>
      <c r="BU206" s="31"/>
      <c r="BV206" s="31"/>
      <c r="BW206" s="31"/>
    </row>
    <row r="207" spans="50:75" ht="12.75"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  <c r="BI207" s="31"/>
      <c r="BJ207" s="31"/>
      <c r="BK207" s="31"/>
      <c r="BL207" s="31"/>
      <c r="BM207" s="31"/>
      <c r="BN207" s="31"/>
      <c r="BO207" s="31"/>
      <c r="BP207" s="31"/>
      <c r="BQ207" s="31"/>
      <c r="BR207" s="31"/>
      <c r="BS207" s="31"/>
      <c r="BT207" s="31"/>
      <c r="BU207" s="31"/>
      <c r="BV207" s="31"/>
      <c r="BW207" s="31"/>
    </row>
    <row r="208" spans="50:75" ht="12.75"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  <c r="BI208" s="31"/>
      <c r="BJ208" s="31"/>
      <c r="BK208" s="31"/>
      <c r="BL208" s="31"/>
      <c r="BM208" s="31"/>
      <c r="BN208" s="31"/>
      <c r="BO208" s="31"/>
      <c r="BP208" s="31"/>
      <c r="BQ208" s="31"/>
      <c r="BR208" s="31"/>
      <c r="BS208" s="31"/>
      <c r="BT208" s="31"/>
      <c r="BU208" s="31"/>
      <c r="BV208" s="31"/>
      <c r="BW208" s="31"/>
    </row>
    <row r="209" spans="50:75" ht="12.75"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  <c r="BI209" s="31"/>
      <c r="BJ209" s="31"/>
      <c r="BK209" s="31"/>
      <c r="BL209" s="31"/>
      <c r="BM209" s="31"/>
      <c r="BN209" s="31"/>
      <c r="BO209" s="31"/>
      <c r="BP209" s="31"/>
      <c r="BQ209" s="31"/>
      <c r="BR209" s="31"/>
      <c r="BS209" s="31"/>
      <c r="BT209" s="31"/>
      <c r="BU209" s="31"/>
      <c r="BV209" s="31"/>
      <c r="BW209" s="31"/>
    </row>
    <row r="210" spans="50:75" ht="12.75"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  <c r="BI210" s="31"/>
      <c r="BJ210" s="31"/>
      <c r="BK210" s="31"/>
      <c r="BL210" s="31"/>
      <c r="BM210" s="31"/>
      <c r="BN210" s="31"/>
      <c r="BO210" s="31"/>
      <c r="BP210" s="31"/>
      <c r="BQ210" s="31"/>
      <c r="BR210" s="31"/>
      <c r="BS210" s="31"/>
      <c r="BT210" s="31"/>
      <c r="BU210" s="31"/>
      <c r="BV210" s="31"/>
      <c r="BW210" s="31"/>
    </row>
    <row r="211" spans="50:75" ht="12.75"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  <c r="BI211" s="31"/>
      <c r="BJ211" s="31"/>
      <c r="BK211" s="31"/>
      <c r="BL211" s="31"/>
      <c r="BM211" s="31"/>
      <c r="BN211" s="31"/>
      <c r="BO211" s="31"/>
      <c r="BP211" s="31"/>
      <c r="BQ211" s="31"/>
      <c r="BR211" s="31"/>
      <c r="BS211" s="31"/>
      <c r="BT211" s="31"/>
      <c r="BU211" s="31"/>
      <c r="BV211" s="31"/>
      <c r="BW211" s="31"/>
    </row>
    <row r="212" spans="50:75" ht="12.75"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  <c r="BJ212" s="31"/>
      <c r="BK212" s="31"/>
      <c r="BL212" s="31"/>
      <c r="BM212" s="31"/>
      <c r="BN212" s="31"/>
      <c r="BO212" s="31"/>
      <c r="BP212" s="31"/>
      <c r="BQ212" s="31"/>
      <c r="BR212" s="31"/>
      <c r="BS212" s="31"/>
      <c r="BT212" s="31"/>
      <c r="BU212" s="31"/>
      <c r="BV212" s="31"/>
      <c r="BW212" s="31"/>
    </row>
    <row r="213" spans="50:75" ht="12.75"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  <c r="BI213" s="31"/>
      <c r="BJ213" s="31"/>
      <c r="BK213" s="31"/>
      <c r="BL213" s="31"/>
      <c r="BM213" s="31"/>
      <c r="BN213" s="31"/>
      <c r="BO213" s="31"/>
      <c r="BP213" s="31"/>
      <c r="BQ213" s="31"/>
      <c r="BR213" s="31"/>
      <c r="BS213" s="31"/>
      <c r="BT213" s="31"/>
      <c r="BU213" s="31"/>
      <c r="BV213" s="31"/>
      <c r="BW213" s="31"/>
    </row>
    <row r="214" spans="50:75" ht="12.75"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  <c r="BI214" s="31"/>
      <c r="BJ214" s="31"/>
      <c r="BK214" s="31"/>
      <c r="BL214" s="31"/>
      <c r="BM214" s="31"/>
      <c r="BN214" s="31"/>
      <c r="BO214" s="31"/>
      <c r="BP214" s="31"/>
      <c r="BQ214" s="31"/>
      <c r="BR214" s="31"/>
      <c r="BS214" s="31"/>
      <c r="BT214" s="31"/>
      <c r="BU214" s="31"/>
      <c r="BV214" s="31"/>
      <c r="BW214" s="31"/>
    </row>
    <row r="215" spans="50:75" ht="12.75">
      <c r="AX215" s="31"/>
      <c r="AY215" s="31"/>
      <c r="AZ215" s="31"/>
      <c r="BA215" s="31"/>
      <c r="BB215" s="31"/>
      <c r="BC215" s="31"/>
      <c r="BD215" s="31"/>
      <c r="BE215" s="31"/>
      <c r="BF215" s="31"/>
      <c r="BG215" s="31"/>
      <c r="BH215" s="31"/>
      <c r="BI215" s="31"/>
      <c r="BJ215" s="31"/>
      <c r="BK215" s="31"/>
      <c r="BL215" s="31"/>
      <c r="BM215" s="31"/>
      <c r="BN215" s="31"/>
      <c r="BO215" s="31"/>
      <c r="BP215" s="31"/>
      <c r="BQ215" s="31"/>
      <c r="BR215" s="31"/>
      <c r="BS215" s="31"/>
      <c r="BT215" s="31"/>
      <c r="BU215" s="31"/>
      <c r="BV215" s="31"/>
      <c r="BW215" s="31"/>
    </row>
    <row r="216" spans="50:75" ht="12.75"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  <c r="BI216" s="31"/>
      <c r="BJ216" s="31"/>
      <c r="BK216" s="31"/>
      <c r="BL216" s="31"/>
      <c r="BM216" s="31"/>
      <c r="BN216" s="31"/>
      <c r="BO216" s="31"/>
      <c r="BP216" s="31"/>
      <c r="BQ216" s="31"/>
      <c r="BR216" s="31"/>
      <c r="BS216" s="31"/>
      <c r="BT216" s="31"/>
      <c r="BU216" s="31"/>
      <c r="BV216" s="31"/>
      <c r="BW216" s="31"/>
    </row>
    <row r="217" spans="50:75" ht="12.75"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  <c r="BI217" s="31"/>
      <c r="BJ217" s="31"/>
      <c r="BK217" s="31"/>
      <c r="BL217" s="31"/>
      <c r="BM217" s="31"/>
      <c r="BN217" s="31"/>
      <c r="BO217" s="31"/>
      <c r="BP217" s="31"/>
      <c r="BQ217" s="31"/>
      <c r="BR217" s="31"/>
      <c r="BS217" s="31"/>
      <c r="BT217" s="31"/>
      <c r="BU217" s="31"/>
      <c r="BV217" s="31"/>
      <c r="BW217" s="31"/>
    </row>
    <row r="218" spans="50:75" ht="12.75"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  <c r="BI218" s="31"/>
      <c r="BJ218" s="31"/>
      <c r="BK218" s="31"/>
      <c r="BL218" s="31"/>
      <c r="BM218" s="31"/>
      <c r="BN218" s="31"/>
      <c r="BO218" s="31"/>
      <c r="BP218" s="31"/>
      <c r="BQ218" s="31"/>
      <c r="BR218" s="31"/>
      <c r="BS218" s="31"/>
      <c r="BT218" s="31"/>
      <c r="BU218" s="31"/>
      <c r="BV218" s="31"/>
      <c r="BW218" s="31"/>
    </row>
    <row r="219" spans="50:75" ht="12.75"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  <c r="BI219" s="31"/>
      <c r="BJ219" s="31"/>
      <c r="BK219" s="31"/>
      <c r="BL219" s="31"/>
      <c r="BM219" s="31"/>
      <c r="BN219" s="31"/>
      <c r="BO219" s="31"/>
      <c r="BP219" s="31"/>
      <c r="BQ219" s="31"/>
      <c r="BR219" s="31"/>
      <c r="BS219" s="31"/>
      <c r="BT219" s="31"/>
      <c r="BU219" s="31"/>
      <c r="BV219" s="31"/>
      <c r="BW219" s="31"/>
    </row>
    <row r="220" spans="50:75" ht="12.75"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  <c r="BI220" s="31"/>
      <c r="BJ220" s="31"/>
      <c r="BK220" s="31"/>
      <c r="BL220" s="31"/>
      <c r="BM220" s="31"/>
      <c r="BN220" s="31"/>
      <c r="BO220" s="31"/>
      <c r="BP220" s="31"/>
      <c r="BQ220" s="31"/>
      <c r="BR220" s="31"/>
      <c r="BS220" s="31"/>
      <c r="BT220" s="31"/>
      <c r="BU220" s="31"/>
      <c r="BV220" s="31"/>
      <c r="BW220" s="31"/>
    </row>
    <row r="221" spans="50:75" ht="12.75"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  <c r="BI221" s="31"/>
      <c r="BJ221" s="31"/>
      <c r="BK221" s="31"/>
      <c r="BL221" s="31"/>
      <c r="BM221" s="31"/>
      <c r="BN221" s="31"/>
      <c r="BO221" s="31"/>
      <c r="BP221" s="31"/>
      <c r="BQ221" s="31"/>
      <c r="BR221" s="31"/>
      <c r="BS221" s="31"/>
      <c r="BT221" s="31"/>
      <c r="BU221" s="31"/>
      <c r="BV221" s="31"/>
      <c r="BW221" s="31"/>
    </row>
    <row r="222" spans="50:75" ht="12.75"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  <c r="BI222" s="31"/>
      <c r="BJ222" s="31"/>
      <c r="BK222" s="31"/>
      <c r="BL222" s="31"/>
      <c r="BM222" s="31"/>
      <c r="BN222" s="31"/>
      <c r="BO222" s="31"/>
      <c r="BP222" s="31"/>
      <c r="BQ222" s="31"/>
      <c r="BR222" s="31"/>
      <c r="BS222" s="31"/>
      <c r="BT222" s="31"/>
      <c r="BU222" s="31"/>
      <c r="BV222" s="31"/>
      <c r="BW222" s="31"/>
    </row>
    <row r="223" spans="50:75" ht="12.75"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  <c r="BI223" s="31"/>
      <c r="BJ223" s="31"/>
      <c r="BK223" s="31"/>
      <c r="BL223" s="31"/>
      <c r="BM223" s="31"/>
      <c r="BN223" s="31"/>
      <c r="BO223" s="31"/>
      <c r="BP223" s="31"/>
      <c r="BQ223" s="31"/>
      <c r="BR223" s="31"/>
      <c r="BS223" s="31"/>
      <c r="BT223" s="31"/>
      <c r="BU223" s="31"/>
      <c r="BV223" s="31"/>
      <c r="BW223" s="31"/>
    </row>
    <row r="224" spans="50:75" ht="12.75"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  <c r="BI224" s="31"/>
      <c r="BJ224" s="31"/>
      <c r="BK224" s="31"/>
      <c r="BL224" s="31"/>
      <c r="BM224" s="31"/>
      <c r="BN224" s="31"/>
      <c r="BO224" s="31"/>
      <c r="BP224" s="31"/>
      <c r="BQ224" s="31"/>
      <c r="BR224" s="31"/>
      <c r="BS224" s="31"/>
      <c r="BT224" s="31"/>
      <c r="BU224" s="31"/>
      <c r="BV224" s="31"/>
      <c r="BW224" s="31"/>
    </row>
    <row r="225" spans="50:75" ht="12.75"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  <c r="BI225" s="31"/>
      <c r="BJ225" s="31"/>
      <c r="BK225" s="31"/>
      <c r="BL225" s="31"/>
      <c r="BM225" s="31"/>
      <c r="BN225" s="31"/>
      <c r="BO225" s="31"/>
      <c r="BP225" s="31"/>
      <c r="BQ225" s="31"/>
      <c r="BR225" s="31"/>
      <c r="BS225" s="31"/>
      <c r="BT225" s="31"/>
      <c r="BU225" s="31"/>
      <c r="BV225" s="31"/>
      <c r="BW225" s="31"/>
    </row>
    <row r="226" spans="50:75" ht="12.75">
      <c r="AX226" s="31"/>
      <c r="AY226" s="31"/>
      <c r="AZ226" s="31"/>
      <c r="BA226" s="31"/>
      <c r="BB226" s="31"/>
      <c r="BC226" s="31"/>
      <c r="BD226" s="31"/>
      <c r="BE226" s="31"/>
      <c r="BF226" s="31"/>
      <c r="BG226" s="31"/>
      <c r="BH226" s="31"/>
      <c r="BI226" s="31"/>
      <c r="BJ226" s="31"/>
      <c r="BK226" s="31"/>
      <c r="BL226" s="31"/>
      <c r="BM226" s="31"/>
      <c r="BN226" s="31"/>
      <c r="BO226" s="31"/>
      <c r="BP226" s="31"/>
      <c r="BQ226" s="31"/>
      <c r="BR226" s="31"/>
      <c r="BS226" s="31"/>
      <c r="BT226" s="31"/>
      <c r="BU226" s="31"/>
      <c r="BV226" s="31"/>
      <c r="BW226" s="31"/>
    </row>
    <row r="227" spans="50:75" ht="12.75"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  <c r="BI227" s="31"/>
      <c r="BJ227" s="31"/>
      <c r="BK227" s="31"/>
      <c r="BL227" s="31"/>
      <c r="BM227" s="31"/>
      <c r="BN227" s="31"/>
      <c r="BO227" s="31"/>
      <c r="BP227" s="31"/>
      <c r="BQ227" s="31"/>
      <c r="BR227" s="31"/>
      <c r="BS227" s="31"/>
      <c r="BT227" s="31"/>
      <c r="BU227" s="31"/>
      <c r="BV227" s="31"/>
      <c r="BW227" s="31"/>
    </row>
    <row r="228" spans="50:75" ht="12.75">
      <c r="AX228" s="31"/>
      <c r="AY228" s="31"/>
      <c r="AZ228" s="31"/>
      <c r="BA228" s="31"/>
      <c r="BB228" s="31"/>
      <c r="BC228" s="31"/>
      <c r="BD228" s="31"/>
      <c r="BE228" s="31"/>
      <c r="BF228" s="31"/>
      <c r="BG228" s="31"/>
      <c r="BH228" s="31"/>
      <c r="BI228" s="31"/>
      <c r="BJ228" s="31"/>
      <c r="BK228" s="31"/>
      <c r="BL228" s="31"/>
      <c r="BM228" s="31"/>
      <c r="BN228" s="31"/>
      <c r="BO228" s="31"/>
      <c r="BP228" s="31"/>
      <c r="BQ228" s="31"/>
      <c r="BR228" s="31"/>
      <c r="BS228" s="31"/>
      <c r="BT228" s="31"/>
      <c r="BU228" s="31"/>
      <c r="BV228" s="31"/>
      <c r="BW228" s="31"/>
    </row>
    <row r="229" spans="50:75" ht="12.75">
      <c r="AX229" s="31"/>
      <c r="AY229" s="31"/>
      <c r="AZ229" s="31"/>
      <c r="BA229" s="31"/>
      <c r="BB229" s="31"/>
      <c r="BC229" s="31"/>
      <c r="BD229" s="31"/>
      <c r="BE229" s="31"/>
      <c r="BF229" s="31"/>
      <c r="BG229" s="31"/>
      <c r="BH229" s="31"/>
      <c r="BI229" s="31"/>
      <c r="BJ229" s="31"/>
      <c r="BK229" s="31"/>
      <c r="BL229" s="31"/>
      <c r="BM229" s="31"/>
      <c r="BN229" s="31"/>
      <c r="BO229" s="31"/>
      <c r="BP229" s="31"/>
      <c r="BQ229" s="31"/>
      <c r="BR229" s="31"/>
      <c r="BS229" s="31"/>
      <c r="BT229" s="31"/>
      <c r="BU229" s="31"/>
      <c r="BV229" s="31"/>
      <c r="BW229" s="31"/>
    </row>
    <row r="230" spans="50:75" ht="12.75">
      <c r="AX230" s="31"/>
      <c r="AY230" s="31"/>
      <c r="AZ230" s="31"/>
      <c r="BA230" s="31"/>
      <c r="BB230" s="31"/>
      <c r="BC230" s="31"/>
      <c r="BD230" s="31"/>
      <c r="BE230" s="31"/>
      <c r="BF230" s="31"/>
      <c r="BG230" s="31"/>
      <c r="BH230" s="31"/>
      <c r="BI230" s="31"/>
      <c r="BJ230" s="31"/>
      <c r="BK230" s="31"/>
      <c r="BL230" s="31"/>
      <c r="BM230" s="31"/>
      <c r="BN230" s="31"/>
      <c r="BO230" s="31"/>
      <c r="BP230" s="31"/>
      <c r="BQ230" s="31"/>
      <c r="BR230" s="31"/>
      <c r="BS230" s="31"/>
      <c r="BT230" s="31"/>
      <c r="BU230" s="31"/>
      <c r="BV230" s="31"/>
      <c r="BW230" s="31"/>
    </row>
    <row r="231" spans="50:75" ht="12.75">
      <c r="AX231" s="31"/>
      <c r="AY231" s="31"/>
      <c r="AZ231" s="31"/>
      <c r="BA231" s="31"/>
      <c r="BB231" s="31"/>
      <c r="BC231" s="31"/>
      <c r="BD231" s="31"/>
      <c r="BE231" s="31"/>
      <c r="BF231" s="31"/>
      <c r="BG231" s="31"/>
      <c r="BH231" s="31"/>
      <c r="BI231" s="31"/>
      <c r="BJ231" s="31"/>
      <c r="BK231" s="31"/>
      <c r="BL231" s="31"/>
      <c r="BM231" s="31"/>
      <c r="BN231" s="31"/>
      <c r="BO231" s="31"/>
      <c r="BP231" s="31"/>
      <c r="BQ231" s="31"/>
      <c r="BR231" s="31"/>
      <c r="BS231" s="31"/>
      <c r="BT231" s="31"/>
      <c r="BU231" s="31"/>
      <c r="BV231" s="31"/>
      <c r="BW231" s="31"/>
    </row>
    <row r="232" spans="50:75" ht="12.75">
      <c r="AX232" s="31"/>
      <c r="AY232" s="31"/>
      <c r="AZ232" s="31"/>
      <c r="BA232" s="31"/>
      <c r="BB232" s="31"/>
      <c r="BC232" s="31"/>
      <c r="BD232" s="31"/>
      <c r="BE232" s="31"/>
      <c r="BF232" s="31"/>
      <c r="BG232" s="31"/>
      <c r="BH232" s="31"/>
      <c r="BI232" s="31"/>
      <c r="BJ232" s="31"/>
      <c r="BK232" s="31"/>
      <c r="BL232" s="31"/>
      <c r="BM232" s="31"/>
      <c r="BN232" s="31"/>
      <c r="BO232" s="31"/>
      <c r="BP232" s="31"/>
      <c r="BQ232" s="31"/>
      <c r="BR232" s="31"/>
      <c r="BS232" s="31"/>
      <c r="BT232" s="31"/>
      <c r="BU232" s="31"/>
      <c r="BV232" s="31"/>
      <c r="BW232" s="31"/>
    </row>
    <row r="233" spans="50:75" ht="12.75"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  <c r="BI233" s="31"/>
      <c r="BJ233" s="31"/>
      <c r="BK233" s="31"/>
      <c r="BL233" s="31"/>
      <c r="BM233" s="31"/>
      <c r="BN233" s="31"/>
      <c r="BO233" s="31"/>
      <c r="BP233" s="31"/>
      <c r="BQ233" s="31"/>
      <c r="BR233" s="31"/>
      <c r="BS233" s="31"/>
      <c r="BT233" s="31"/>
      <c r="BU233" s="31"/>
      <c r="BV233" s="31"/>
      <c r="BW233" s="31"/>
    </row>
    <row r="234" spans="50:75" ht="12.75"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  <c r="BI234" s="31"/>
      <c r="BJ234" s="31"/>
      <c r="BK234" s="31"/>
      <c r="BL234" s="31"/>
      <c r="BM234" s="31"/>
      <c r="BN234" s="31"/>
      <c r="BO234" s="31"/>
      <c r="BP234" s="31"/>
      <c r="BQ234" s="31"/>
      <c r="BR234" s="31"/>
      <c r="BS234" s="31"/>
      <c r="BT234" s="31"/>
      <c r="BU234" s="31"/>
      <c r="BV234" s="31"/>
      <c r="BW234" s="31"/>
    </row>
    <row r="235" spans="50:75" ht="12.75">
      <c r="AX235" s="31"/>
      <c r="AY235" s="31"/>
      <c r="AZ235" s="31"/>
      <c r="BA235" s="31"/>
      <c r="BB235" s="31"/>
      <c r="BC235" s="31"/>
      <c r="BD235" s="31"/>
      <c r="BE235" s="31"/>
      <c r="BF235" s="31"/>
      <c r="BG235" s="31"/>
      <c r="BH235" s="31"/>
      <c r="BI235" s="31"/>
      <c r="BJ235" s="31"/>
      <c r="BK235" s="31"/>
      <c r="BL235" s="31"/>
      <c r="BM235" s="31"/>
      <c r="BN235" s="31"/>
      <c r="BO235" s="31"/>
      <c r="BP235" s="31"/>
      <c r="BQ235" s="31"/>
      <c r="BR235" s="31"/>
      <c r="BS235" s="31"/>
      <c r="BT235" s="31"/>
      <c r="BU235" s="31"/>
      <c r="BV235" s="31"/>
      <c r="BW235" s="31"/>
    </row>
    <row r="236" spans="50:75" ht="12.75">
      <c r="AX236" s="31"/>
      <c r="AY236" s="31"/>
      <c r="AZ236" s="31"/>
      <c r="BA236" s="31"/>
      <c r="BB236" s="31"/>
      <c r="BC236" s="31"/>
      <c r="BD236" s="31"/>
      <c r="BE236" s="31"/>
      <c r="BF236" s="31"/>
      <c r="BG236" s="31"/>
      <c r="BH236" s="31"/>
      <c r="BI236" s="31"/>
      <c r="BJ236" s="31"/>
      <c r="BK236" s="31"/>
      <c r="BL236" s="31"/>
      <c r="BM236" s="31"/>
      <c r="BN236" s="31"/>
      <c r="BO236" s="31"/>
      <c r="BP236" s="31"/>
      <c r="BQ236" s="31"/>
      <c r="BR236" s="31"/>
      <c r="BS236" s="31"/>
      <c r="BT236" s="31"/>
      <c r="BU236" s="31"/>
      <c r="BV236" s="31"/>
      <c r="BW236" s="31"/>
    </row>
    <row r="237" spans="50:75" ht="12.75"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  <c r="BI237" s="31"/>
      <c r="BJ237" s="31"/>
      <c r="BK237" s="31"/>
      <c r="BL237" s="31"/>
      <c r="BM237" s="31"/>
      <c r="BN237" s="31"/>
      <c r="BO237" s="31"/>
      <c r="BP237" s="31"/>
      <c r="BQ237" s="31"/>
      <c r="BR237" s="31"/>
      <c r="BS237" s="31"/>
      <c r="BT237" s="31"/>
      <c r="BU237" s="31"/>
      <c r="BV237" s="31"/>
      <c r="BW237" s="31"/>
    </row>
    <row r="238" spans="50:75" ht="12.75"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  <c r="BI238" s="31"/>
      <c r="BJ238" s="31"/>
      <c r="BK238" s="31"/>
      <c r="BL238" s="31"/>
      <c r="BM238" s="31"/>
      <c r="BN238" s="31"/>
      <c r="BO238" s="31"/>
      <c r="BP238" s="31"/>
      <c r="BQ238" s="31"/>
      <c r="BR238" s="31"/>
      <c r="BS238" s="31"/>
      <c r="BT238" s="31"/>
      <c r="BU238" s="31"/>
      <c r="BV238" s="31"/>
      <c r="BW238" s="31"/>
    </row>
    <row r="239" spans="50:75" ht="12.75">
      <c r="AX239" s="31"/>
      <c r="AY239" s="31"/>
      <c r="AZ239" s="31"/>
      <c r="BA239" s="31"/>
      <c r="BB239" s="31"/>
      <c r="BC239" s="31"/>
      <c r="BD239" s="31"/>
      <c r="BE239" s="31"/>
      <c r="BF239" s="31"/>
      <c r="BG239" s="31"/>
      <c r="BH239" s="31"/>
      <c r="BI239" s="31"/>
      <c r="BJ239" s="31"/>
      <c r="BK239" s="31"/>
      <c r="BL239" s="31"/>
      <c r="BM239" s="31"/>
      <c r="BN239" s="31"/>
      <c r="BO239" s="31"/>
      <c r="BP239" s="31"/>
      <c r="BQ239" s="31"/>
      <c r="BR239" s="31"/>
      <c r="BS239" s="31"/>
      <c r="BT239" s="31"/>
      <c r="BU239" s="31"/>
      <c r="BV239" s="31"/>
      <c r="BW239" s="31"/>
    </row>
    <row r="240" spans="50:75" ht="12.75">
      <c r="AX240" s="31"/>
      <c r="AY240" s="31"/>
      <c r="AZ240" s="31"/>
      <c r="BA240" s="31"/>
      <c r="BB240" s="31"/>
      <c r="BC240" s="31"/>
      <c r="BD240" s="31"/>
      <c r="BE240" s="31"/>
      <c r="BF240" s="31"/>
      <c r="BG240" s="31"/>
      <c r="BH240" s="31"/>
      <c r="BI240" s="31"/>
      <c r="BJ240" s="31"/>
      <c r="BK240" s="31"/>
      <c r="BL240" s="31"/>
      <c r="BM240" s="31"/>
      <c r="BN240" s="31"/>
      <c r="BO240" s="31"/>
      <c r="BP240" s="31"/>
      <c r="BQ240" s="31"/>
      <c r="BR240" s="31"/>
      <c r="BS240" s="31"/>
      <c r="BT240" s="31"/>
      <c r="BU240" s="31"/>
      <c r="BV240" s="31"/>
      <c r="BW240" s="31"/>
    </row>
    <row r="241" spans="50:75" ht="12.75">
      <c r="AX241" s="31"/>
      <c r="AY241" s="31"/>
      <c r="AZ241" s="31"/>
      <c r="BA241" s="31"/>
      <c r="BB241" s="31"/>
      <c r="BC241" s="31"/>
      <c r="BD241" s="31"/>
      <c r="BE241" s="31"/>
      <c r="BF241" s="31"/>
      <c r="BG241" s="31"/>
      <c r="BH241" s="31"/>
      <c r="BI241" s="31"/>
      <c r="BJ241" s="31"/>
      <c r="BK241" s="31"/>
      <c r="BL241" s="31"/>
      <c r="BM241" s="31"/>
      <c r="BN241" s="31"/>
      <c r="BO241" s="31"/>
      <c r="BP241" s="31"/>
      <c r="BQ241" s="31"/>
      <c r="BR241" s="31"/>
      <c r="BS241" s="31"/>
      <c r="BT241" s="31"/>
      <c r="BU241" s="31"/>
      <c r="BV241" s="31"/>
      <c r="BW241" s="31"/>
    </row>
    <row r="242" spans="50:75" ht="12.75">
      <c r="AX242" s="31"/>
      <c r="AY242" s="31"/>
      <c r="AZ242" s="31"/>
      <c r="BA242" s="31"/>
      <c r="BB242" s="31"/>
      <c r="BC242" s="31"/>
      <c r="BD242" s="31"/>
      <c r="BE242" s="31"/>
      <c r="BF242" s="31"/>
      <c r="BG242" s="31"/>
      <c r="BH242" s="31"/>
      <c r="BI242" s="31"/>
      <c r="BJ242" s="31"/>
      <c r="BK242" s="31"/>
      <c r="BL242" s="31"/>
      <c r="BM242" s="31"/>
      <c r="BN242" s="31"/>
      <c r="BO242" s="31"/>
      <c r="BP242" s="31"/>
      <c r="BQ242" s="31"/>
      <c r="BR242" s="31"/>
      <c r="BS242" s="31"/>
      <c r="BT242" s="31"/>
      <c r="BU242" s="31"/>
      <c r="BV242" s="31"/>
      <c r="BW242" s="31"/>
    </row>
    <row r="243" spans="50:75" ht="12.75">
      <c r="AX243" s="31"/>
      <c r="AY243" s="31"/>
      <c r="AZ243" s="31"/>
      <c r="BA243" s="31"/>
      <c r="BB243" s="31"/>
      <c r="BC243" s="31"/>
      <c r="BD243" s="31"/>
      <c r="BE243" s="31"/>
      <c r="BF243" s="31"/>
      <c r="BG243" s="31"/>
      <c r="BH243" s="31"/>
      <c r="BI243" s="31"/>
      <c r="BJ243" s="31"/>
      <c r="BK243" s="31"/>
      <c r="BL243" s="31"/>
      <c r="BM243" s="31"/>
      <c r="BN243" s="31"/>
      <c r="BO243" s="31"/>
      <c r="BP243" s="31"/>
      <c r="BQ243" s="31"/>
      <c r="BR243" s="31"/>
      <c r="BS243" s="31"/>
      <c r="BT243" s="31"/>
      <c r="BU243" s="31"/>
      <c r="BV243" s="31"/>
      <c r="BW243" s="31"/>
    </row>
    <row r="244" spans="50:75" ht="12.75">
      <c r="AX244" s="31"/>
      <c r="AY244" s="31"/>
      <c r="AZ244" s="31"/>
      <c r="BA244" s="31"/>
      <c r="BB244" s="31"/>
      <c r="BC244" s="31"/>
      <c r="BD244" s="31"/>
      <c r="BE244" s="31"/>
      <c r="BF244" s="31"/>
      <c r="BG244" s="31"/>
      <c r="BH244" s="31"/>
      <c r="BI244" s="31"/>
      <c r="BJ244" s="31"/>
      <c r="BK244" s="31"/>
      <c r="BL244" s="31"/>
      <c r="BM244" s="31"/>
      <c r="BN244" s="31"/>
      <c r="BO244" s="31"/>
      <c r="BP244" s="31"/>
      <c r="BQ244" s="31"/>
      <c r="BR244" s="31"/>
      <c r="BS244" s="31"/>
      <c r="BT244" s="31"/>
      <c r="BU244" s="31"/>
      <c r="BV244" s="31"/>
      <c r="BW244" s="31"/>
    </row>
    <row r="245" spans="50:75" ht="12.75">
      <c r="AX245" s="31"/>
      <c r="AY245" s="31"/>
      <c r="AZ245" s="31"/>
      <c r="BA245" s="31"/>
      <c r="BB245" s="31"/>
      <c r="BC245" s="31"/>
      <c r="BD245" s="31"/>
      <c r="BE245" s="31"/>
      <c r="BF245" s="31"/>
      <c r="BG245" s="31"/>
      <c r="BH245" s="31"/>
      <c r="BI245" s="31"/>
      <c r="BJ245" s="31"/>
      <c r="BK245" s="31"/>
      <c r="BL245" s="31"/>
      <c r="BM245" s="31"/>
      <c r="BN245" s="31"/>
      <c r="BO245" s="31"/>
      <c r="BP245" s="31"/>
      <c r="BQ245" s="31"/>
      <c r="BR245" s="31"/>
      <c r="BS245" s="31"/>
      <c r="BT245" s="31"/>
      <c r="BU245" s="31"/>
      <c r="BV245" s="31"/>
      <c r="BW245" s="31"/>
    </row>
    <row r="246" spans="50:75" ht="12.75">
      <c r="AX246" s="31"/>
      <c r="AY246" s="31"/>
      <c r="AZ246" s="31"/>
      <c r="BA246" s="31"/>
      <c r="BB246" s="31"/>
      <c r="BC246" s="31"/>
      <c r="BD246" s="31"/>
      <c r="BE246" s="31"/>
      <c r="BF246" s="31"/>
      <c r="BG246" s="31"/>
      <c r="BH246" s="31"/>
      <c r="BI246" s="31"/>
      <c r="BJ246" s="31"/>
      <c r="BK246" s="31"/>
      <c r="BL246" s="31"/>
      <c r="BM246" s="31"/>
      <c r="BN246" s="31"/>
      <c r="BO246" s="31"/>
      <c r="BP246" s="31"/>
      <c r="BQ246" s="31"/>
      <c r="BR246" s="31"/>
      <c r="BS246" s="31"/>
      <c r="BT246" s="31"/>
      <c r="BU246" s="31"/>
      <c r="BV246" s="31"/>
      <c r="BW246" s="31"/>
    </row>
    <row r="247" spans="50:75" ht="12.75">
      <c r="AX247" s="31"/>
      <c r="AY247" s="31"/>
      <c r="AZ247" s="31"/>
      <c r="BA247" s="31"/>
      <c r="BB247" s="31"/>
      <c r="BC247" s="31"/>
      <c r="BD247" s="31"/>
      <c r="BE247" s="31"/>
      <c r="BF247" s="31"/>
      <c r="BG247" s="31"/>
      <c r="BH247" s="31"/>
      <c r="BI247" s="31"/>
      <c r="BJ247" s="31"/>
      <c r="BK247" s="31"/>
      <c r="BL247" s="31"/>
      <c r="BM247" s="31"/>
      <c r="BN247" s="31"/>
      <c r="BO247" s="31"/>
      <c r="BP247" s="31"/>
      <c r="BQ247" s="31"/>
      <c r="BR247" s="31"/>
      <c r="BS247" s="31"/>
      <c r="BT247" s="31"/>
      <c r="BU247" s="31"/>
      <c r="BV247" s="31"/>
      <c r="BW247" s="31"/>
    </row>
    <row r="248" spans="50:75" ht="12.75">
      <c r="AX248" s="31"/>
      <c r="AY248" s="31"/>
      <c r="AZ248" s="31"/>
      <c r="BA248" s="31"/>
      <c r="BB248" s="31"/>
      <c r="BC248" s="31"/>
      <c r="BD248" s="31"/>
      <c r="BE248" s="31"/>
      <c r="BF248" s="31"/>
      <c r="BG248" s="31"/>
      <c r="BH248" s="31"/>
      <c r="BI248" s="31"/>
      <c r="BJ248" s="31"/>
      <c r="BK248" s="31"/>
      <c r="BL248" s="31"/>
      <c r="BM248" s="31"/>
      <c r="BN248" s="31"/>
      <c r="BO248" s="31"/>
      <c r="BP248" s="31"/>
      <c r="BQ248" s="31"/>
      <c r="BR248" s="31"/>
      <c r="BS248" s="31"/>
      <c r="BT248" s="31"/>
      <c r="BU248" s="31"/>
      <c r="BV248" s="31"/>
      <c r="BW248" s="31"/>
    </row>
    <row r="249" spans="50:75" ht="12.75"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  <c r="BI249" s="31"/>
      <c r="BJ249" s="31"/>
      <c r="BK249" s="31"/>
      <c r="BL249" s="31"/>
      <c r="BM249" s="31"/>
      <c r="BN249" s="31"/>
      <c r="BO249" s="31"/>
      <c r="BP249" s="31"/>
      <c r="BQ249" s="31"/>
      <c r="BR249" s="31"/>
      <c r="BS249" s="31"/>
      <c r="BT249" s="31"/>
      <c r="BU249" s="31"/>
      <c r="BV249" s="31"/>
      <c r="BW249" s="31"/>
    </row>
    <row r="250" spans="50:75" ht="12.75">
      <c r="AX250" s="31"/>
      <c r="AY250" s="31"/>
      <c r="AZ250" s="31"/>
      <c r="BA250" s="31"/>
      <c r="BB250" s="31"/>
      <c r="BC250" s="31"/>
      <c r="BD250" s="31"/>
      <c r="BE250" s="31"/>
      <c r="BF250" s="31"/>
      <c r="BG250" s="31"/>
      <c r="BH250" s="31"/>
      <c r="BI250" s="31"/>
      <c r="BJ250" s="31"/>
      <c r="BK250" s="31"/>
      <c r="BL250" s="31"/>
      <c r="BM250" s="31"/>
      <c r="BN250" s="31"/>
      <c r="BO250" s="31"/>
      <c r="BP250" s="31"/>
      <c r="BQ250" s="31"/>
      <c r="BR250" s="31"/>
      <c r="BS250" s="31"/>
      <c r="BT250" s="31"/>
      <c r="BU250" s="31"/>
      <c r="BV250" s="31"/>
      <c r="BW250" s="31"/>
    </row>
    <row r="251" spans="50:75" ht="12.75">
      <c r="AX251" s="31"/>
      <c r="AY251" s="31"/>
      <c r="AZ251" s="31"/>
      <c r="BA251" s="31"/>
      <c r="BB251" s="31"/>
      <c r="BC251" s="31"/>
      <c r="BD251" s="31"/>
      <c r="BE251" s="31"/>
      <c r="BF251" s="31"/>
      <c r="BG251" s="31"/>
      <c r="BH251" s="31"/>
      <c r="BI251" s="31"/>
      <c r="BJ251" s="31"/>
      <c r="BK251" s="31"/>
      <c r="BL251" s="31"/>
      <c r="BM251" s="31"/>
      <c r="BN251" s="31"/>
      <c r="BO251" s="31"/>
      <c r="BP251" s="31"/>
      <c r="BQ251" s="31"/>
      <c r="BR251" s="31"/>
      <c r="BS251" s="31"/>
      <c r="BT251" s="31"/>
      <c r="BU251" s="31"/>
      <c r="BV251" s="31"/>
      <c r="BW251" s="31"/>
    </row>
    <row r="252" spans="50:75" ht="12.75">
      <c r="AX252" s="31"/>
      <c r="AY252" s="31"/>
      <c r="AZ252" s="31"/>
      <c r="BA252" s="31"/>
      <c r="BB252" s="31"/>
      <c r="BC252" s="31"/>
      <c r="BD252" s="31"/>
      <c r="BE252" s="31"/>
      <c r="BF252" s="31"/>
      <c r="BG252" s="31"/>
      <c r="BH252" s="31"/>
      <c r="BI252" s="31"/>
      <c r="BJ252" s="31"/>
      <c r="BK252" s="31"/>
      <c r="BL252" s="31"/>
      <c r="BM252" s="31"/>
      <c r="BN252" s="31"/>
      <c r="BO252" s="31"/>
      <c r="BP252" s="31"/>
      <c r="BQ252" s="31"/>
      <c r="BR252" s="31"/>
      <c r="BS252" s="31"/>
      <c r="BT252" s="31"/>
      <c r="BU252" s="31"/>
      <c r="BV252" s="31"/>
      <c r="BW252" s="31"/>
    </row>
    <row r="253" spans="50:75" ht="12.75">
      <c r="AX253" s="31"/>
      <c r="AY253" s="31"/>
      <c r="AZ253" s="31"/>
      <c r="BA253" s="31"/>
      <c r="BB253" s="31"/>
      <c r="BC253" s="31"/>
      <c r="BD253" s="31"/>
      <c r="BE253" s="31"/>
      <c r="BF253" s="31"/>
      <c r="BG253" s="31"/>
      <c r="BH253" s="31"/>
      <c r="BI253" s="31"/>
      <c r="BJ253" s="31"/>
      <c r="BK253" s="31"/>
      <c r="BL253" s="31"/>
      <c r="BM253" s="31"/>
      <c r="BN253" s="31"/>
      <c r="BO253" s="31"/>
      <c r="BP253" s="31"/>
      <c r="BQ253" s="31"/>
      <c r="BR253" s="31"/>
      <c r="BS253" s="31"/>
      <c r="BT253" s="31"/>
      <c r="BU253" s="31"/>
      <c r="BV253" s="31"/>
      <c r="BW253" s="31"/>
    </row>
    <row r="254" spans="50:75" ht="12.75">
      <c r="AX254" s="31"/>
      <c r="AY254" s="31"/>
      <c r="AZ254" s="31"/>
      <c r="BA254" s="31"/>
      <c r="BB254" s="31"/>
      <c r="BC254" s="31"/>
      <c r="BD254" s="31"/>
      <c r="BE254" s="31"/>
      <c r="BF254" s="31"/>
      <c r="BG254" s="31"/>
      <c r="BH254" s="31"/>
      <c r="BI254" s="31"/>
      <c r="BJ254" s="31"/>
      <c r="BK254" s="31"/>
      <c r="BL254" s="31"/>
      <c r="BM254" s="31"/>
      <c r="BN254" s="31"/>
      <c r="BO254" s="31"/>
      <c r="BP254" s="31"/>
      <c r="BQ254" s="31"/>
      <c r="BR254" s="31"/>
      <c r="BS254" s="31"/>
      <c r="BT254" s="31"/>
      <c r="BU254" s="31"/>
      <c r="BV254" s="31"/>
      <c r="BW254" s="31"/>
    </row>
    <row r="255" spans="50:75" ht="12.75">
      <c r="AX255" s="31"/>
      <c r="AY255" s="31"/>
      <c r="AZ255" s="31"/>
      <c r="BA255" s="31"/>
      <c r="BB255" s="31"/>
      <c r="BC255" s="31"/>
      <c r="BD255" s="31"/>
      <c r="BE255" s="31"/>
      <c r="BF255" s="31"/>
      <c r="BG255" s="31"/>
      <c r="BH255" s="31"/>
      <c r="BI255" s="31"/>
      <c r="BJ255" s="31"/>
      <c r="BK255" s="31"/>
      <c r="BL255" s="31"/>
      <c r="BM255" s="31"/>
      <c r="BN255" s="31"/>
      <c r="BO255" s="31"/>
      <c r="BP255" s="31"/>
      <c r="BQ255" s="31"/>
      <c r="BR255" s="31"/>
      <c r="BS255" s="31"/>
      <c r="BT255" s="31"/>
      <c r="BU255" s="31"/>
      <c r="BV255" s="31"/>
      <c r="BW255" s="31"/>
    </row>
    <row r="256" spans="50:75" ht="12.75">
      <c r="AX256" s="31"/>
      <c r="AY256" s="31"/>
      <c r="AZ256" s="31"/>
      <c r="BA256" s="31"/>
      <c r="BB256" s="31"/>
      <c r="BC256" s="31"/>
      <c r="BD256" s="31"/>
      <c r="BE256" s="31"/>
      <c r="BF256" s="31"/>
      <c r="BG256" s="31"/>
      <c r="BH256" s="31"/>
      <c r="BI256" s="31"/>
      <c r="BJ256" s="31"/>
      <c r="BK256" s="31"/>
      <c r="BL256" s="31"/>
      <c r="BM256" s="31"/>
      <c r="BN256" s="31"/>
      <c r="BO256" s="31"/>
      <c r="BP256" s="31"/>
      <c r="BQ256" s="31"/>
      <c r="BR256" s="31"/>
      <c r="BS256" s="31"/>
      <c r="BT256" s="31"/>
      <c r="BU256" s="31"/>
      <c r="BV256" s="31"/>
      <c r="BW256" s="31"/>
    </row>
    <row r="257" spans="50:75" ht="12.75">
      <c r="AX257" s="31"/>
      <c r="AY257" s="31"/>
      <c r="AZ257" s="31"/>
      <c r="BA257" s="31"/>
      <c r="BB257" s="31"/>
      <c r="BC257" s="31"/>
      <c r="BD257" s="31"/>
      <c r="BE257" s="31"/>
      <c r="BF257" s="31"/>
      <c r="BG257" s="31"/>
      <c r="BH257" s="31"/>
      <c r="BI257" s="31"/>
      <c r="BJ257" s="31"/>
      <c r="BK257" s="31"/>
      <c r="BL257" s="31"/>
      <c r="BM257" s="31"/>
      <c r="BN257" s="31"/>
      <c r="BO257" s="31"/>
      <c r="BP257" s="31"/>
      <c r="BQ257" s="31"/>
      <c r="BR257" s="31"/>
      <c r="BS257" s="31"/>
      <c r="BT257" s="31"/>
      <c r="BU257" s="31"/>
      <c r="BV257" s="31"/>
      <c r="BW257" s="31"/>
    </row>
    <row r="258" spans="50:75" ht="12.75">
      <c r="AX258" s="31"/>
      <c r="AY258" s="31"/>
      <c r="AZ258" s="31"/>
      <c r="BA258" s="31"/>
      <c r="BB258" s="31"/>
      <c r="BC258" s="31"/>
      <c r="BD258" s="31"/>
      <c r="BE258" s="31"/>
      <c r="BF258" s="31"/>
      <c r="BG258" s="31"/>
      <c r="BH258" s="31"/>
      <c r="BI258" s="31"/>
      <c r="BJ258" s="31"/>
      <c r="BK258" s="31"/>
      <c r="BL258" s="31"/>
      <c r="BM258" s="31"/>
      <c r="BN258" s="31"/>
      <c r="BO258" s="31"/>
      <c r="BP258" s="31"/>
      <c r="BQ258" s="31"/>
      <c r="BR258" s="31"/>
      <c r="BS258" s="31"/>
      <c r="BT258" s="31"/>
      <c r="BU258" s="31"/>
      <c r="BV258" s="31"/>
      <c r="BW258" s="31"/>
    </row>
    <row r="259" spans="50:75" ht="12.75">
      <c r="AX259" s="31"/>
      <c r="AY259" s="31"/>
      <c r="AZ259" s="31"/>
      <c r="BA259" s="31"/>
      <c r="BB259" s="31"/>
      <c r="BC259" s="31"/>
      <c r="BD259" s="31"/>
      <c r="BE259" s="31"/>
      <c r="BF259" s="31"/>
      <c r="BG259" s="31"/>
      <c r="BH259" s="31"/>
      <c r="BI259" s="31"/>
      <c r="BJ259" s="31"/>
      <c r="BK259" s="31"/>
      <c r="BL259" s="31"/>
      <c r="BM259" s="31"/>
      <c r="BN259" s="31"/>
      <c r="BO259" s="31"/>
      <c r="BP259" s="31"/>
      <c r="BQ259" s="31"/>
      <c r="BR259" s="31"/>
      <c r="BS259" s="31"/>
      <c r="BT259" s="31"/>
      <c r="BU259" s="31"/>
      <c r="BV259" s="31"/>
      <c r="BW259" s="31"/>
    </row>
    <row r="260" spans="50:75" ht="12.75">
      <c r="AX260" s="31"/>
      <c r="AY260" s="31"/>
      <c r="AZ260" s="31"/>
      <c r="BA260" s="31"/>
      <c r="BB260" s="31"/>
      <c r="BC260" s="31"/>
      <c r="BD260" s="31"/>
      <c r="BE260" s="31"/>
      <c r="BF260" s="31"/>
      <c r="BG260" s="31"/>
      <c r="BH260" s="31"/>
      <c r="BI260" s="31"/>
      <c r="BJ260" s="31"/>
      <c r="BK260" s="31"/>
      <c r="BL260" s="31"/>
      <c r="BM260" s="31"/>
      <c r="BN260" s="31"/>
      <c r="BO260" s="31"/>
      <c r="BP260" s="31"/>
      <c r="BQ260" s="31"/>
      <c r="BR260" s="31"/>
      <c r="BS260" s="31"/>
      <c r="BT260" s="31"/>
      <c r="BU260" s="31"/>
      <c r="BV260" s="31"/>
      <c r="BW260" s="31"/>
    </row>
    <row r="261" spans="50:75" ht="12.75">
      <c r="AX261" s="31"/>
      <c r="AY261" s="31"/>
      <c r="AZ261" s="31"/>
      <c r="BA261" s="31"/>
      <c r="BB261" s="31"/>
      <c r="BC261" s="31"/>
      <c r="BD261" s="31"/>
      <c r="BE261" s="31"/>
      <c r="BF261" s="31"/>
      <c r="BG261" s="31"/>
      <c r="BH261" s="31"/>
      <c r="BI261" s="31"/>
      <c r="BJ261" s="31"/>
      <c r="BK261" s="31"/>
      <c r="BL261" s="31"/>
      <c r="BM261" s="31"/>
      <c r="BN261" s="31"/>
      <c r="BO261" s="31"/>
      <c r="BP261" s="31"/>
      <c r="BQ261" s="31"/>
      <c r="BR261" s="31"/>
      <c r="BS261" s="31"/>
      <c r="BT261" s="31"/>
      <c r="BU261" s="31"/>
      <c r="BV261" s="31"/>
      <c r="BW261" s="31"/>
    </row>
    <row r="262" spans="50:75" ht="12.75">
      <c r="AX262" s="31"/>
      <c r="AY262" s="31"/>
      <c r="AZ262" s="31"/>
      <c r="BA262" s="31"/>
      <c r="BB262" s="31"/>
      <c r="BC262" s="31"/>
      <c r="BD262" s="31"/>
      <c r="BE262" s="31"/>
      <c r="BF262" s="31"/>
      <c r="BG262" s="31"/>
      <c r="BH262" s="31"/>
      <c r="BI262" s="31"/>
      <c r="BJ262" s="31"/>
      <c r="BK262" s="31"/>
      <c r="BL262" s="31"/>
      <c r="BM262" s="31"/>
      <c r="BN262" s="31"/>
      <c r="BO262" s="31"/>
      <c r="BP262" s="31"/>
      <c r="BQ262" s="31"/>
      <c r="BR262" s="31"/>
      <c r="BS262" s="31"/>
      <c r="BT262" s="31"/>
      <c r="BU262" s="31"/>
      <c r="BV262" s="31"/>
      <c r="BW262" s="31"/>
    </row>
    <row r="263" spans="50:75" ht="12.75">
      <c r="AX263" s="31"/>
      <c r="AY263" s="31"/>
      <c r="AZ263" s="31"/>
      <c r="BA263" s="31"/>
      <c r="BB263" s="31"/>
      <c r="BC263" s="31"/>
      <c r="BD263" s="31"/>
      <c r="BE263" s="31"/>
      <c r="BF263" s="31"/>
      <c r="BG263" s="31"/>
      <c r="BH263" s="31"/>
      <c r="BI263" s="31"/>
      <c r="BJ263" s="31"/>
      <c r="BK263" s="31"/>
      <c r="BL263" s="31"/>
      <c r="BM263" s="31"/>
      <c r="BN263" s="31"/>
      <c r="BO263" s="31"/>
      <c r="BP263" s="31"/>
      <c r="BQ263" s="31"/>
      <c r="BR263" s="31"/>
      <c r="BS263" s="31"/>
      <c r="BT263" s="31"/>
      <c r="BU263" s="31"/>
      <c r="BV263" s="31"/>
      <c r="BW263" s="31"/>
    </row>
    <row r="264" spans="50:75" ht="12.75">
      <c r="AX264" s="31"/>
      <c r="AY264" s="31"/>
      <c r="AZ264" s="31"/>
      <c r="BA264" s="31"/>
      <c r="BB264" s="31"/>
      <c r="BC264" s="31"/>
      <c r="BD264" s="31"/>
      <c r="BE264" s="31"/>
      <c r="BF264" s="31"/>
      <c r="BG264" s="31"/>
      <c r="BH264" s="31"/>
      <c r="BI264" s="31"/>
      <c r="BJ264" s="31"/>
      <c r="BK264" s="31"/>
      <c r="BL264" s="31"/>
      <c r="BM264" s="31"/>
      <c r="BN264" s="31"/>
      <c r="BO264" s="31"/>
      <c r="BP264" s="31"/>
      <c r="BQ264" s="31"/>
      <c r="BR264" s="31"/>
      <c r="BS264" s="31"/>
      <c r="BT264" s="31"/>
      <c r="BU264" s="31"/>
      <c r="BV264" s="31"/>
      <c r="BW264" s="31"/>
    </row>
    <row r="265" spans="50:75" ht="12.75">
      <c r="AX265" s="31"/>
      <c r="AY265" s="31"/>
      <c r="AZ265" s="31"/>
      <c r="BA265" s="31"/>
      <c r="BB265" s="31"/>
      <c r="BC265" s="31"/>
      <c r="BD265" s="31"/>
      <c r="BE265" s="31"/>
      <c r="BF265" s="31"/>
      <c r="BG265" s="31"/>
      <c r="BH265" s="31"/>
      <c r="BI265" s="31"/>
      <c r="BJ265" s="31"/>
      <c r="BK265" s="31"/>
      <c r="BL265" s="31"/>
      <c r="BM265" s="31"/>
      <c r="BN265" s="31"/>
      <c r="BO265" s="31"/>
      <c r="BP265" s="31"/>
      <c r="BQ265" s="31"/>
      <c r="BR265" s="31"/>
      <c r="BS265" s="31"/>
      <c r="BT265" s="31"/>
      <c r="BU265" s="31"/>
      <c r="BV265" s="31"/>
      <c r="BW265" s="31"/>
    </row>
    <row r="266" spans="50:75" ht="12.75">
      <c r="AX266" s="31"/>
      <c r="AY266" s="31"/>
      <c r="AZ266" s="31"/>
      <c r="BA266" s="31"/>
      <c r="BB266" s="31"/>
      <c r="BC266" s="31"/>
      <c r="BD266" s="31"/>
      <c r="BE266" s="31"/>
      <c r="BF266" s="31"/>
      <c r="BG266" s="31"/>
      <c r="BH266" s="31"/>
      <c r="BI266" s="31"/>
      <c r="BJ266" s="31"/>
      <c r="BK266" s="31"/>
      <c r="BL266" s="31"/>
      <c r="BM266" s="31"/>
      <c r="BN266" s="31"/>
      <c r="BO266" s="31"/>
      <c r="BP266" s="31"/>
      <c r="BQ266" s="31"/>
      <c r="BR266" s="31"/>
      <c r="BS266" s="31"/>
      <c r="BT266" s="31"/>
      <c r="BU266" s="31"/>
      <c r="BV266" s="31"/>
      <c r="BW266" s="31"/>
    </row>
    <row r="267" spans="50:75" ht="12.75">
      <c r="AX267" s="31"/>
      <c r="AY267" s="31"/>
      <c r="AZ267" s="31"/>
      <c r="BA267" s="31"/>
      <c r="BB267" s="31"/>
      <c r="BC267" s="31"/>
      <c r="BD267" s="31"/>
      <c r="BE267" s="31"/>
      <c r="BF267" s="31"/>
      <c r="BG267" s="31"/>
      <c r="BH267" s="31"/>
      <c r="BI267" s="31"/>
      <c r="BJ267" s="31"/>
      <c r="BK267" s="31"/>
      <c r="BL267" s="31"/>
      <c r="BM267" s="31"/>
      <c r="BN267" s="31"/>
      <c r="BO267" s="31"/>
      <c r="BP267" s="31"/>
      <c r="BQ267" s="31"/>
      <c r="BR267" s="31"/>
      <c r="BS267" s="31"/>
      <c r="BT267" s="31"/>
      <c r="BU267" s="31"/>
      <c r="BV267" s="31"/>
      <c r="BW267" s="31"/>
    </row>
    <row r="268" spans="50:75" ht="12.75">
      <c r="AX268" s="31"/>
      <c r="AY268" s="31"/>
      <c r="AZ268" s="31"/>
      <c r="BA268" s="31"/>
      <c r="BB268" s="31"/>
      <c r="BC268" s="31"/>
      <c r="BD268" s="31"/>
      <c r="BE268" s="31"/>
      <c r="BF268" s="31"/>
      <c r="BG268" s="31"/>
      <c r="BH268" s="31"/>
      <c r="BI268" s="31"/>
      <c r="BJ268" s="31"/>
      <c r="BK268" s="31"/>
      <c r="BL268" s="31"/>
      <c r="BM268" s="31"/>
      <c r="BN268" s="31"/>
      <c r="BO268" s="31"/>
      <c r="BP268" s="31"/>
      <c r="BQ268" s="31"/>
      <c r="BR268" s="31"/>
      <c r="BS268" s="31"/>
      <c r="BT268" s="31"/>
      <c r="BU268" s="31"/>
      <c r="BV268" s="31"/>
      <c r="BW268" s="31"/>
    </row>
    <row r="269" spans="50:75" ht="12.75">
      <c r="AX269" s="31"/>
      <c r="AY269" s="31"/>
      <c r="AZ269" s="31"/>
      <c r="BA269" s="31"/>
      <c r="BB269" s="31"/>
      <c r="BC269" s="31"/>
      <c r="BD269" s="31"/>
      <c r="BE269" s="31"/>
      <c r="BF269" s="31"/>
      <c r="BG269" s="31"/>
      <c r="BH269" s="31"/>
      <c r="BI269" s="31"/>
      <c r="BJ269" s="31"/>
      <c r="BK269" s="31"/>
      <c r="BL269" s="31"/>
      <c r="BM269" s="31"/>
      <c r="BN269" s="31"/>
      <c r="BO269" s="31"/>
      <c r="BP269" s="31"/>
      <c r="BQ269" s="31"/>
      <c r="BR269" s="31"/>
      <c r="BS269" s="31"/>
      <c r="BT269" s="31"/>
      <c r="BU269" s="31"/>
      <c r="BV269" s="31"/>
      <c r="BW269" s="31"/>
    </row>
    <row r="270" spans="50:75" ht="12.75">
      <c r="AX270" s="31"/>
      <c r="AY270" s="31"/>
      <c r="AZ270" s="31"/>
      <c r="BA270" s="31"/>
      <c r="BB270" s="31"/>
      <c r="BC270" s="31"/>
      <c r="BD270" s="31"/>
      <c r="BE270" s="31"/>
      <c r="BF270" s="31"/>
      <c r="BG270" s="31"/>
      <c r="BH270" s="31"/>
      <c r="BI270" s="31"/>
      <c r="BJ270" s="31"/>
      <c r="BK270" s="31"/>
      <c r="BL270" s="31"/>
      <c r="BM270" s="31"/>
      <c r="BN270" s="31"/>
      <c r="BO270" s="31"/>
      <c r="BP270" s="31"/>
      <c r="BQ270" s="31"/>
      <c r="BR270" s="31"/>
      <c r="BS270" s="31"/>
      <c r="BT270" s="31"/>
      <c r="BU270" s="31"/>
      <c r="BV270" s="31"/>
      <c r="BW270" s="31"/>
    </row>
    <row r="271" spans="50:75" ht="12.75">
      <c r="AX271" s="31"/>
      <c r="AY271" s="31"/>
      <c r="AZ271" s="31"/>
      <c r="BA271" s="31"/>
      <c r="BB271" s="31"/>
      <c r="BC271" s="31"/>
      <c r="BD271" s="31"/>
      <c r="BE271" s="31"/>
      <c r="BF271" s="31"/>
      <c r="BG271" s="31"/>
      <c r="BH271" s="31"/>
      <c r="BI271" s="31"/>
      <c r="BJ271" s="31"/>
      <c r="BK271" s="31"/>
      <c r="BL271" s="31"/>
      <c r="BM271" s="31"/>
      <c r="BN271" s="31"/>
      <c r="BO271" s="31"/>
      <c r="BP271" s="31"/>
      <c r="BQ271" s="31"/>
      <c r="BR271" s="31"/>
      <c r="BS271" s="31"/>
      <c r="BT271" s="31"/>
      <c r="BU271" s="31"/>
      <c r="BV271" s="31"/>
      <c r="BW271" s="31"/>
    </row>
    <row r="272" spans="50:75" ht="12.75">
      <c r="AX272" s="31"/>
      <c r="AY272" s="31"/>
      <c r="AZ272" s="31"/>
      <c r="BA272" s="31"/>
      <c r="BB272" s="31"/>
      <c r="BC272" s="31"/>
      <c r="BD272" s="31"/>
      <c r="BE272" s="31"/>
      <c r="BF272" s="31"/>
      <c r="BG272" s="31"/>
      <c r="BH272" s="31"/>
      <c r="BI272" s="31"/>
      <c r="BJ272" s="31"/>
      <c r="BK272" s="31"/>
      <c r="BL272" s="31"/>
      <c r="BM272" s="31"/>
      <c r="BN272" s="31"/>
      <c r="BO272" s="31"/>
      <c r="BP272" s="31"/>
      <c r="BQ272" s="31"/>
      <c r="BR272" s="31"/>
      <c r="BS272" s="31"/>
      <c r="BT272" s="31"/>
      <c r="BU272" s="31"/>
      <c r="BV272" s="31"/>
      <c r="BW272" s="31"/>
    </row>
    <row r="273" spans="50:75" ht="12.75">
      <c r="AX273" s="31"/>
      <c r="AY273" s="31"/>
      <c r="AZ273" s="31"/>
      <c r="BA273" s="31"/>
      <c r="BB273" s="31"/>
      <c r="BC273" s="31"/>
      <c r="BD273" s="31"/>
      <c r="BE273" s="31"/>
      <c r="BF273" s="31"/>
      <c r="BG273" s="31"/>
      <c r="BH273" s="31"/>
      <c r="BI273" s="31"/>
      <c r="BJ273" s="31"/>
      <c r="BK273" s="31"/>
      <c r="BL273" s="31"/>
      <c r="BM273" s="31"/>
      <c r="BN273" s="31"/>
      <c r="BO273" s="31"/>
      <c r="BP273" s="31"/>
      <c r="BQ273" s="31"/>
      <c r="BR273" s="31"/>
      <c r="BS273" s="31"/>
      <c r="BT273" s="31"/>
      <c r="BU273" s="31"/>
      <c r="BV273" s="31"/>
      <c r="BW273" s="31"/>
    </row>
    <row r="274" spans="50:75" ht="12.75">
      <c r="AX274" s="31"/>
      <c r="AY274" s="31"/>
      <c r="AZ274" s="31"/>
      <c r="BA274" s="31"/>
      <c r="BB274" s="31"/>
      <c r="BC274" s="31"/>
      <c r="BD274" s="31"/>
      <c r="BE274" s="31"/>
      <c r="BF274" s="31"/>
      <c r="BG274" s="31"/>
      <c r="BH274" s="31"/>
      <c r="BI274" s="31"/>
      <c r="BJ274" s="31"/>
      <c r="BK274" s="31"/>
      <c r="BL274" s="31"/>
      <c r="BM274" s="31"/>
      <c r="BN274" s="31"/>
      <c r="BO274" s="31"/>
      <c r="BP274" s="31"/>
      <c r="BQ274" s="31"/>
      <c r="BR274" s="31"/>
      <c r="BS274" s="31"/>
      <c r="BT274" s="31"/>
      <c r="BU274" s="31"/>
      <c r="BV274" s="31"/>
      <c r="BW274" s="31"/>
    </row>
    <row r="275" spans="50:75" ht="12.75">
      <c r="AX275" s="31"/>
      <c r="AY275" s="31"/>
      <c r="AZ275" s="31"/>
      <c r="BA275" s="31"/>
      <c r="BB275" s="31"/>
      <c r="BC275" s="31"/>
      <c r="BD275" s="31"/>
      <c r="BE275" s="31"/>
      <c r="BF275" s="31"/>
      <c r="BG275" s="31"/>
      <c r="BH275" s="31"/>
      <c r="BI275" s="31"/>
      <c r="BJ275" s="31"/>
      <c r="BK275" s="31"/>
      <c r="BL275" s="31"/>
      <c r="BM275" s="31"/>
      <c r="BN275" s="31"/>
      <c r="BO275" s="31"/>
      <c r="BP275" s="31"/>
      <c r="BQ275" s="31"/>
      <c r="BR275" s="31"/>
      <c r="BS275" s="31"/>
      <c r="BT275" s="31"/>
      <c r="BU275" s="31"/>
      <c r="BV275" s="31"/>
      <c r="BW275" s="31"/>
    </row>
    <row r="276" spans="50:75" ht="12.75">
      <c r="AX276" s="31"/>
      <c r="AY276" s="31"/>
      <c r="AZ276" s="31"/>
      <c r="BA276" s="31"/>
      <c r="BB276" s="31"/>
      <c r="BC276" s="31"/>
      <c r="BD276" s="31"/>
      <c r="BE276" s="31"/>
      <c r="BF276" s="31"/>
      <c r="BG276" s="31"/>
      <c r="BH276" s="31"/>
      <c r="BI276" s="31"/>
      <c r="BJ276" s="31"/>
      <c r="BK276" s="31"/>
      <c r="BL276" s="31"/>
      <c r="BM276" s="31"/>
      <c r="BN276" s="31"/>
      <c r="BO276" s="31"/>
      <c r="BP276" s="31"/>
      <c r="BQ276" s="31"/>
      <c r="BR276" s="31"/>
      <c r="BS276" s="31"/>
      <c r="BT276" s="31"/>
      <c r="BU276" s="31"/>
      <c r="BV276" s="31"/>
      <c r="BW276" s="31"/>
    </row>
    <row r="277" spans="50:75" ht="12.75">
      <c r="AX277" s="31"/>
      <c r="AY277" s="31"/>
      <c r="AZ277" s="31"/>
      <c r="BA277" s="31"/>
      <c r="BB277" s="31"/>
      <c r="BC277" s="31"/>
      <c r="BD277" s="31"/>
      <c r="BE277" s="31"/>
      <c r="BF277" s="31"/>
      <c r="BG277" s="31"/>
      <c r="BH277" s="31"/>
      <c r="BI277" s="31"/>
      <c r="BJ277" s="31"/>
      <c r="BK277" s="31"/>
      <c r="BL277" s="31"/>
      <c r="BM277" s="31"/>
      <c r="BN277" s="31"/>
      <c r="BO277" s="31"/>
      <c r="BP277" s="31"/>
      <c r="BQ277" s="31"/>
      <c r="BR277" s="31"/>
      <c r="BS277" s="31"/>
      <c r="BT277" s="31"/>
      <c r="BU277" s="31"/>
      <c r="BV277" s="31"/>
      <c r="BW277" s="31"/>
    </row>
    <row r="278" spans="50:75" ht="12.75">
      <c r="AX278" s="31"/>
      <c r="AY278" s="31"/>
      <c r="AZ278" s="31"/>
      <c r="BA278" s="31"/>
      <c r="BB278" s="31"/>
      <c r="BC278" s="31"/>
      <c r="BD278" s="31"/>
      <c r="BE278" s="31"/>
      <c r="BF278" s="31"/>
      <c r="BG278" s="31"/>
      <c r="BH278" s="31"/>
      <c r="BI278" s="31"/>
      <c r="BJ278" s="31"/>
      <c r="BK278" s="31"/>
      <c r="BL278" s="31"/>
      <c r="BM278" s="31"/>
      <c r="BN278" s="31"/>
      <c r="BO278" s="31"/>
      <c r="BP278" s="31"/>
      <c r="BQ278" s="31"/>
      <c r="BR278" s="31"/>
      <c r="BS278" s="31"/>
      <c r="BT278" s="31"/>
      <c r="BU278" s="31"/>
      <c r="BV278" s="31"/>
      <c r="BW278" s="31"/>
    </row>
    <row r="279" spans="50:75" ht="12.75">
      <c r="AX279" s="31"/>
      <c r="AY279" s="31"/>
      <c r="AZ279" s="31"/>
      <c r="BA279" s="31"/>
      <c r="BB279" s="31"/>
      <c r="BC279" s="31"/>
      <c r="BD279" s="31"/>
      <c r="BE279" s="31"/>
      <c r="BF279" s="31"/>
      <c r="BG279" s="31"/>
      <c r="BH279" s="31"/>
      <c r="BI279" s="31"/>
      <c r="BJ279" s="31"/>
      <c r="BK279" s="31"/>
      <c r="BL279" s="31"/>
      <c r="BM279" s="31"/>
      <c r="BN279" s="31"/>
      <c r="BO279" s="31"/>
      <c r="BP279" s="31"/>
      <c r="BQ279" s="31"/>
      <c r="BR279" s="31"/>
      <c r="BS279" s="31"/>
      <c r="BT279" s="31"/>
      <c r="BU279" s="31"/>
      <c r="BV279" s="31"/>
      <c r="BW279" s="31"/>
    </row>
    <row r="280" spans="50:75" ht="12.75">
      <c r="AX280" s="31"/>
      <c r="AY280" s="31"/>
      <c r="AZ280" s="31"/>
      <c r="BA280" s="31"/>
      <c r="BB280" s="31"/>
      <c r="BC280" s="31"/>
      <c r="BD280" s="31"/>
      <c r="BE280" s="31"/>
      <c r="BF280" s="31"/>
      <c r="BG280" s="31"/>
      <c r="BH280" s="31"/>
      <c r="BI280" s="31"/>
      <c r="BJ280" s="31"/>
      <c r="BK280" s="31"/>
      <c r="BL280" s="31"/>
      <c r="BM280" s="31"/>
      <c r="BN280" s="31"/>
      <c r="BO280" s="31"/>
      <c r="BP280" s="31"/>
      <c r="BQ280" s="31"/>
      <c r="BR280" s="31"/>
      <c r="BS280" s="31"/>
      <c r="BT280" s="31"/>
      <c r="BU280" s="31"/>
      <c r="BV280" s="31"/>
      <c r="BW280" s="31"/>
    </row>
    <row r="281" spans="50:75" ht="12.75">
      <c r="AX281" s="31"/>
      <c r="AY281" s="31"/>
      <c r="AZ281" s="31"/>
      <c r="BA281" s="31"/>
      <c r="BB281" s="31"/>
      <c r="BC281" s="31"/>
      <c r="BD281" s="31"/>
      <c r="BE281" s="31"/>
      <c r="BF281" s="31"/>
      <c r="BG281" s="31"/>
      <c r="BH281" s="31"/>
      <c r="BI281" s="31"/>
      <c r="BJ281" s="31"/>
      <c r="BK281" s="31"/>
      <c r="BL281" s="31"/>
      <c r="BM281" s="31"/>
      <c r="BN281" s="31"/>
      <c r="BO281" s="31"/>
      <c r="BP281" s="31"/>
      <c r="BQ281" s="31"/>
      <c r="BR281" s="31"/>
      <c r="BS281" s="31"/>
      <c r="BT281" s="31"/>
      <c r="BU281" s="31"/>
      <c r="BV281" s="31"/>
      <c r="BW281" s="31"/>
    </row>
    <row r="282" spans="50:75" ht="12.75">
      <c r="AX282" s="31"/>
      <c r="AY282" s="31"/>
      <c r="AZ282" s="31"/>
      <c r="BA282" s="31"/>
      <c r="BB282" s="31"/>
      <c r="BC282" s="31"/>
      <c r="BD282" s="31"/>
      <c r="BE282" s="31"/>
      <c r="BF282" s="31"/>
      <c r="BG282" s="31"/>
      <c r="BH282" s="31"/>
      <c r="BI282" s="31"/>
      <c r="BJ282" s="31"/>
      <c r="BK282" s="31"/>
      <c r="BL282" s="31"/>
      <c r="BM282" s="31"/>
      <c r="BN282" s="31"/>
      <c r="BO282" s="31"/>
      <c r="BP282" s="31"/>
      <c r="BQ282" s="31"/>
      <c r="BR282" s="31"/>
      <c r="BS282" s="31"/>
      <c r="BT282" s="31"/>
      <c r="BU282" s="31"/>
      <c r="BV282" s="31"/>
      <c r="BW282" s="31"/>
    </row>
    <row r="283" spans="50:75" ht="12.75">
      <c r="AX283" s="31"/>
      <c r="AY283" s="31"/>
      <c r="AZ283" s="31"/>
      <c r="BA283" s="31"/>
      <c r="BB283" s="31"/>
      <c r="BC283" s="31"/>
      <c r="BD283" s="31"/>
      <c r="BE283" s="31"/>
      <c r="BF283" s="31"/>
      <c r="BG283" s="31"/>
      <c r="BH283" s="31"/>
      <c r="BI283" s="31"/>
      <c r="BJ283" s="31"/>
      <c r="BK283" s="31"/>
      <c r="BL283" s="31"/>
      <c r="BM283" s="31"/>
      <c r="BN283" s="31"/>
      <c r="BO283" s="31"/>
      <c r="BP283" s="31"/>
      <c r="BQ283" s="31"/>
      <c r="BR283" s="31"/>
      <c r="BS283" s="31"/>
      <c r="BT283" s="31"/>
      <c r="BU283" s="31"/>
      <c r="BV283" s="31"/>
      <c r="BW283" s="31"/>
    </row>
    <row r="284" spans="50:75" ht="12.75">
      <c r="AX284" s="31"/>
      <c r="AY284" s="31"/>
      <c r="AZ284" s="31"/>
      <c r="BA284" s="31"/>
      <c r="BB284" s="31"/>
      <c r="BC284" s="31"/>
      <c r="BD284" s="31"/>
      <c r="BE284" s="31"/>
      <c r="BF284" s="31"/>
      <c r="BG284" s="31"/>
      <c r="BH284" s="31"/>
      <c r="BI284" s="31"/>
      <c r="BJ284" s="31"/>
      <c r="BK284" s="31"/>
      <c r="BL284" s="31"/>
      <c r="BM284" s="31"/>
      <c r="BN284" s="31"/>
      <c r="BO284" s="31"/>
      <c r="BP284" s="31"/>
      <c r="BQ284" s="31"/>
      <c r="BR284" s="31"/>
      <c r="BS284" s="31"/>
      <c r="BT284" s="31"/>
      <c r="BU284" s="31"/>
      <c r="BV284" s="31"/>
      <c r="BW284" s="31"/>
    </row>
    <row r="285" spans="50:75" ht="12.75">
      <c r="AX285" s="31"/>
      <c r="AY285" s="31"/>
      <c r="AZ285" s="31"/>
      <c r="BA285" s="31"/>
      <c r="BB285" s="31"/>
      <c r="BC285" s="31"/>
      <c r="BD285" s="31"/>
      <c r="BE285" s="31"/>
      <c r="BF285" s="31"/>
      <c r="BG285" s="31"/>
      <c r="BH285" s="31"/>
      <c r="BI285" s="31"/>
      <c r="BJ285" s="31"/>
      <c r="BK285" s="31"/>
      <c r="BL285" s="31"/>
      <c r="BM285" s="31"/>
      <c r="BN285" s="31"/>
      <c r="BO285" s="31"/>
      <c r="BP285" s="31"/>
      <c r="BQ285" s="31"/>
      <c r="BR285" s="31"/>
      <c r="BS285" s="31"/>
      <c r="BT285" s="31"/>
      <c r="BU285" s="31"/>
      <c r="BV285" s="31"/>
      <c r="BW285" s="31"/>
    </row>
    <row r="286" spans="50:75" ht="12.75">
      <c r="AX286" s="31"/>
      <c r="AY286" s="31"/>
      <c r="AZ286" s="31"/>
      <c r="BA286" s="31"/>
      <c r="BB286" s="31"/>
      <c r="BC286" s="31"/>
      <c r="BD286" s="31"/>
      <c r="BE286" s="31"/>
      <c r="BF286" s="31"/>
      <c r="BG286" s="31"/>
      <c r="BH286" s="31"/>
      <c r="BI286" s="31"/>
      <c r="BJ286" s="31"/>
      <c r="BK286" s="31"/>
      <c r="BL286" s="31"/>
      <c r="BM286" s="31"/>
      <c r="BN286" s="31"/>
      <c r="BO286" s="31"/>
      <c r="BP286" s="31"/>
      <c r="BQ286" s="31"/>
      <c r="BR286" s="31"/>
      <c r="BS286" s="31"/>
      <c r="BT286" s="31"/>
      <c r="BU286" s="31"/>
      <c r="BV286" s="31"/>
      <c r="BW286" s="31"/>
    </row>
    <row r="287" spans="50:75" ht="12.75">
      <c r="AX287" s="31"/>
      <c r="AY287" s="31"/>
      <c r="AZ287" s="31"/>
      <c r="BA287" s="31"/>
      <c r="BB287" s="31"/>
      <c r="BC287" s="31"/>
      <c r="BD287" s="31"/>
      <c r="BE287" s="31"/>
      <c r="BF287" s="31"/>
      <c r="BG287" s="31"/>
      <c r="BH287" s="31"/>
      <c r="BI287" s="31"/>
      <c r="BJ287" s="31"/>
      <c r="BK287" s="31"/>
      <c r="BL287" s="31"/>
      <c r="BM287" s="31"/>
      <c r="BN287" s="31"/>
      <c r="BO287" s="31"/>
      <c r="BP287" s="31"/>
      <c r="BQ287" s="31"/>
      <c r="BR287" s="31"/>
      <c r="BS287" s="31"/>
      <c r="BT287" s="31"/>
      <c r="BU287" s="31"/>
      <c r="BV287" s="31"/>
      <c r="BW287" s="31"/>
    </row>
    <row r="288" spans="50:75" ht="12.75">
      <c r="AX288" s="31"/>
      <c r="AY288" s="31"/>
      <c r="AZ288" s="31"/>
      <c r="BA288" s="31"/>
      <c r="BB288" s="31"/>
      <c r="BC288" s="31"/>
      <c r="BD288" s="31"/>
      <c r="BE288" s="31"/>
      <c r="BF288" s="31"/>
      <c r="BG288" s="31"/>
      <c r="BH288" s="31"/>
      <c r="BI288" s="31"/>
      <c r="BJ288" s="31"/>
      <c r="BK288" s="31"/>
      <c r="BL288" s="31"/>
      <c r="BM288" s="31"/>
      <c r="BN288" s="31"/>
      <c r="BO288" s="31"/>
      <c r="BP288" s="31"/>
      <c r="BQ288" s="31"/>
      <c r="BR288" s="31"/>
      <c r="BS288" s="31"/>
      <c r="BT288" s="31"/>
      <c r="BU288" s="31"/>
      <c r="BV288" s="31"/>
      <c r="BW288" s="31"/>
    </row>
    <row r="289" spans="50:75" ht="12.75">
      <c r="AX289" s="31"/>
      <c r="AY289" s="31"/>
      <c r="AZ289" s="31"/>
      <c r="BA289" s="31"/>
      <c r="BB289" s="31"/>
      <c r="BC289" s="31"/>
      <c r="BD289" s="31"/>
      <c r="BE289" s="31"/>
      <c r="BF289" s="31"/>
      <c r="BG289" s="31"/>
      <c r="BH289" s="31"/>
      <c r="BI289" s="31"/>
      <c r="BJ289" s="31"/>
      <c r="BK289" s="31"/>
      <c r="BL289" s="31"/>
      <c r="BM289" s="31"/>
      <c r="BN289" s="31"/>
      <c r="BO289" s="31"/>
      <c r="BP289" s="31"/>
      <c r="BQ289" s="31"/>
      <c r="BR289" s="31"/>
      <c r="BS289" s="31"/>
      <c r="BT289" s="31"/>
      <c r="BU289" s="31"/>
      <c r="BV289" s="31"/>
      <c r="BW289" s="31"/>
    </row>
    <row r="290" spans="50:75" ht="12.75">
      <c r="AX290" s="31"/>
      <c r="AY290" s="31"/>
      <c r="AZ290" s="31"/>
      <c r="BA290" s="31"/>
      <c r="BB290" s="31"/>
      <c r="BC290" s="31"/>
      <c r="BD290" s="31"/>
      <c r="BE290" s="31"/>
      <c r="BF290" s="31"/>
      <c r="BG290" s="31"/>
      <c r="BH290" s="31"/>
      <c r="BI290" s="31"/>
      <c r="BJ290" s="31"/>
      <c r="BK290" s="31"/>
      <c r="BL290" s="31"/>
      <c r="BM290" s="31"/>
      <c r="BN290" s="31"/>
      <c r="BO290" s="31"/>
      <c r="BP290" s="31"/>
      <c r="BQ290" s="31"/>
      <c r="BR290" s="31"/>
      <c r="BS290" s="31"/>
      <c r="BT290" s="31"/>
      <c r="BU290" s="31"/>
      <c r="BV290" s="31"/>
      <c r="BW290" s="31"/>
    </row>
    <row r="291" spans="50:75" ht="12.75">
      <c r="AX291" s="31"/>
      <c r="AY291" s="31"/>
      <c r="AZ291" s="31"/>
      <c r="BA291" s="31"/>
      <c r="BB291" s="31"/>
      <c r="BC291" s="31"/>
      <c r="BD291" s="31"/>
      <c r="BE291" s="31"/>
      <c r="BF291" s="31"/>
      <c r="BG291" s="31"/>
      <c r="BH291" s="31"/>
      <c r="BI291" s="31"/>
      <c r="BJ291" s="31"/>
      <c r="BK291" s="31"/>
      <c r="BL291" s="31"/>
      <c r="BM291" s="31"/>
      <c r="BN291" s="31"/>
      <c r="BO291" s="31"/>
      <c r="BP291" s="31"/>
      <c r="BQ291" s="31"/>
      <c r="BR291" s="31"/>
      <c r="BS291" s="31"/>
      <c r="BT291" s="31"/>
      <c r="BU291" s="31"/>
      <c r="BV291" s="31"/>
      <c r="BW291" s="31"/>
    </row>
    <row r="292" spans="50:75" ht="12.75">
      <c r="AX292" s="31"/>
      <c r="AY292" s="31"/>
      <c r="AZ292" s="31"/>
      <c r="BA292" s="31"/>
      <c r="BB292" s="31"/>
      <c r="BC292" s="31"/>
      <c r="BD292" s="31"/>
      <c r="BE292" s="31"/>
      <c r="BF292" s="31"/>
      <c r="BG292" s="31"/>
      <c r="BH292" s="31"/>
      <c r="BI292" s="31"/>
      <c r="BJ292" s="31"/>
      <c r="BK292" s="31"/>
      <c r="BL292" s="31"/>
      <c r="BM292" s="31"/>
      <c r="BN292" s="31"/>
      <c r="BO292" s="31"/>
      <c r="BP292" s="31"/>
      <c r="BQ292" s="31"/>
      <c r="BR292" s="31"/>
      <c r="BS292" s="31"/>
      <c r="BT292" s="31"/>
      <c r="BU292" s="31"/>
      <c r="BV292" s="31"/>
      <c r="BW292" s="31"/>
    </row>
    <row r="293" spans="50:75" ht="12.75">
      <c r="AX293" s="31"/>
      <c r="AY293" s="31"/>
      <c r="AZ293" s="31"/>
      <c r="BA293" s="31"/>
      <c r="BB293" s="31"/>
      <c r="BC293" s="31"/>
      <c r="BD293" s="31"/>
      <c r="BE293" s="31"/>
      <c r="BF293" s="31"/>
      <c r="BG293" s="31"/>
      <c r="BH293" s="31"/>
      <c r="BI293" s="31"/>
      <c r="BJ293" s="31"/>
      <c r="BK293" s="31"/>
      <c r="BL293" s="31"/>
      <c r="BM293" s="31"/>
      <c r="BN293" s="31"/>
      <c r="BO293" s="31"/>
      <c r="BP293" s="31"/>
      <c r="BQ293" s="31"/>
      <c r="BR293" s="31"/>
      <c r="BS293" s="31"/>
      <c r="BT293" s="31"/>
      <c r="BU293" s="31"/>
      <c r="BV293" s="31"/>
      <c r="BW293" s="31"/>
    </row>
    <row r="294" spans="50:75" ht="12.75">
      <c r="AX294" s="31"/>
      <c r="AY294" s="31"/>
      <c r="AZ294" s="31"/>
      <c r="BA294" s="31"/>
      <c r="BB294" s="31"/>
      <c r="BC294" s="31"/>
      <c r="BD294" s="31"/>
      <c r="BE294" s="31"/>
      <c r="BF294" s="31"/>
      <c r="BG294" s="31"/>
      <c r="BH294" s="31"/>
      <c r="BI294" s="31"/>
      <c r="BJ294" s="31"/>
      <c r="BK294" s="31"/>
      <c r="BL294" s="31"/>
      <c r="BM294" s="31"/>
      <c r="BN294" s="31"/>
      <c r="BO294" s="31"/>
      <c r="BP294" s="31"/>
      <c r="BQ294" s="31"/>
      <c r="BR294" s="31"/>
      <c r="BS294" s="31"/>
      <c r="BT294" s="31"/>
      <c r="BU294" s="31"/>
      <c r="BV294" s="31"/>
      <c r="BW294" s="31"/>
    </row>
    <row r="295" spans="50:75" ht="12.75">
      <c r="AX295" s="31"/>
      <c r="AY295" s="31"/>
      <c r="AZ295" s="31"/>
      <c r="BA295" s="31"/>
      <c r="BB295" s="31"/>
      <c r="BC295" s="31"/>
      <c r="BD295" s="31"/>
      <c r="BE295" s="31"/>
      <c r="BF295" s="31"/>
      <c r="BG295" s="31"/>
      <c r="BH295" s="31"/>
      <c r="BI295" s="31"/>
      <c r="BJ295" s="31"/>
      <c r="BK295" s="31"/>
      <c r="BL295" s="31"/>
      <c r="BM295" s="31"/>
      <c r="BN295" s="31"/>
      <c r="BO295" s="31"/>
      <c r="BP295" s="31"/>
      <c r="BQ295" s="31"/>
      <c r="BR295" s="31"/>
      <c r="BS295" s="31"/>
      <c r="BT295" s="31"/>
      <c r="BU295" s="31"/>
      <c r="BV295" s="31"/>
      <c r="BW295" s="31"/>
    </row>
    <row r="296" spans="50:75" ht="12.75">
      <c r="AX296" s="31"/>
      <c r="AY296" s="31"/>
      <c r="AZ296" s="31"/>
      <c r="BA296" s="31"/>
      <c r="BB296" s="31"/>
      <c r="BC296" s="31"/>
      <c r="BD296" s="31"/>
      <c r="BE296" s="31"/>
      <c r="BF296" s="31"/>
      <c r="BG296" s="31"/>
      <c r="BH296" s="31"/>
      <c r="BI296" s="31"/>
      <c r="BJ296" s="31"/>
      <c r="BK296" s="31"/>
      <c r="BL296" s="31"/>
      <c r="BM296" s="31"/>
      <c r="BN296" s="31"/>
      <c r="BO296" s="31"/>
      <c r="BP296" s="31"/>
      <c r="BQ296" s="31"/>
      <c r="BR296" s="31"/>
      <c r="BS296" s="31"/>
      <c r="BT296" s="31"/>
      <c r="BU296" s="31"/>
      <c r="BV296" s="31"/>
      <c r="BW296" s="31"/>
    </row>
    <row r="297" spans="50:75" ht="12.75">
      <c r="AX297" s="31"/>
      <c r="AY297" s="31"/>
      <c r="AZ297" s="31"/>
      <c r="BA297" s="31"/>
      <c r="BB297" s="31"/>
      <c r="BC297" s="31"/>
      <c r="BD297" s="31"/>
      <c r="BE297" s="31"/>
      <c r="BF297" s="31"/>
      <c r="BG297" s="31"/>
      <c r="BH297" s="31"/>
      <c r="BI297" s="31"/>
      <c r="BJ297" s="31"/>
      <c r="BK297" s="31"/>
      <c r="BL297" s="31"/>
      <c r="BM297" s="31"/>
      <c r="BN297" s="31"/>
      <c r="BO297" s="31"/>
      <c r="BP297" s="31"/>
      <c r="BQ297" s="31"/>
      <c r="BR297" s="31"/>
      <c r="BS297" s="31"/>
      <c r="BT297" s="31"/>
      <c r="BU297" s="31"/>
      <c r="BV297" s="31"/>
      <c r="BW297" s="31"/>
    </row>
    <row r="298" spans="50:75" ht="12.75">
      <c r="AX298" s="31"/>
      <c r="AY298" s="31"/>
      <c r="AZ298" s="31"/>
      <c r="BA298" s="31"/>
      <c r="BB298" s="31"/>
      <c r="BC298" s="31"/>
      <c r="BD298" s="31"/>
      <c r="BE298" s="31"/>
      <c r="BF298" s="31"/>
      <c r="BG298" s="31"/>
      <c r="BH298" s="31"/>
      <c r="BI298" s="31"/>
      <c r="BJ298" s="31"/>
      <c r="BK298" s="31"/>
      <c r="BL298" s="31"/>
      <c r="BM298" s="31"/>
      <c r="BN298" s="31"/>
      <c r="BO298" s="31"/>
      <c r="BP298" s="31"/>
      <c r="BQ298" s="31"/>
      <c r="BR298" s="31"/>
      <c r="BS298" s="31"/>
      <c r="BT298" s="31"/>
      <c r="BU298" s="31"/>
      <c r="BV298" s="31"/>
      <c r="BW298" s="31"/>
    </row>
    <row r="299" spans="50:75" ht="12.75">
      <c r="AX299" s="31"/>
      <c r="AY299" s="31"/>
      <c r="AZ299" s="31"/>
      <c r="BA299" s="31"/>
      <c r="BB299" s="31"/>
      <c r="BC299" s="31"/>
      <c r="BD299" s="31"/>
      <c r="BE299" s="31"/>
      <c r="BF299" s="31"/>
      <c r="BG299" s="31"/>
      <c r="BH299" s="31"/>
      <c r="BI299" s="31"/>
      <c r="BJ299" s="31"/>
      <c r="BK299" s="31"/>
      <c r="BL299" s="31"/>
      <c r="BM299" s="31"/>
      <c r="BN299" s="31"/>
      <c r="BO299" s="31"/>
      <c r="BP299" s="31"/>
      <c r="BQ299" s="31"/>
      <c r="BR299" s="31"/>
      <c r="BS299" s="31"/>
      <c r="BT299" s="31"/>
      <c r="BU299" s="31"/>
      <c r="BV299" s="31"/>
      <c r="BW299" s="31"/>
    </row>
    <row r="300" spans="50:75" ht="12.75">
      <c r="AX300" s="31"/>
      <c r="AY300" s="31"/>
      <c r="AZ300" s="31"/>
      <c r="BA300" s="31"/>
      <c r="BB300" s="31"/>
      <c r="BC300" s="31"/>
      <c r="BD300" s="31"/>
      <c r="BE300" s="31"/>
      <c r="BF300" s="31"/>
      <c r="BG300" s="31"/>
      <c r="BH300" s="31"/>
      <c r="BI300" s="31"/>
      <c r="BJ300" s="31"/>
      <c r="BK300" s="31"/>
      <c r="BL300" s="31"/>
      <c r="BM300" s="31"/>
      <c r="BN300" s="31"/>
      <c r="BO300" s="31"/>
      <c r="BP300" s="31"/>
      <c r="BQ300" s="31"/>
      <c r="BR300" s="31"/>
      <c r="BS300" s="31"/>
      <c r="BT300" s="31"/>
      <c r="BU300" s="31"/>
      <c r="BV300" s="31"/>
      <c r="BW300" s="31"/>
    </row>
    <row r="301" spans="50:75" ht="12.75">
      <c r="AX301" s="31"/>
      <c r="AY301" s="31"/>
      <c r="AZ301" s="31"/>
      <c r="BA301" s="31"/>
      <c r="BB301" s="31"/>
      <c r="BC301" s="31"/>
      <c r="BD301" s="31"/>
      <c r="BE301" s="31"/>
      <c r="BF301" s="31"/>
      <c r="BG301" s="31"/>
      <c r="BH301" s="31"/>
      <c r="BI301" s="31"/>
      <c r="BJ301" s="31"/>
      <c r="BK301" s="31"/>
      <c r="BL301" s="31"/>
      <c r="BM301" s="31"/>
      <c r="BN301" s="31"/>
      <c r="BO301" s="31"/>
      <c r="BP301" s="31"/>
      <c r="BQ301" s="31"/>
      <c r="BR301" s="31"/>
      <c r="BS301" s="31"/>
      <c r="BT301" s="31"/>
      <c r="BU301" s="31"/>
      <c r="BV301" s="31"/>
      <c r="BW301" s="31"/>
    </row>
    <row r="302" spans="50:75" ht="12.75">
      <c r="AX302" s="31"/>
      <c r="AY302" s="31"/>
      <c r="AZ302" s="31"/>
      <c r="BA302" s="31"/>
      <c r="BB302" s="31"/>
      <c r="BC302" s="31"/>
      <c r="BD302" s="31"/>
      <c r="BE302" s="31"/>
      <c r="BF302" s="31"/>
      <c r="BG302" s="31"/>
      <c r="BH302" s="31"/>
      <c r="BI302" s="31"/>
      <c r="BJ302" s="31"/>
      <c r="BK302" s="31"/>
      <c r="BL302" s="31"/>
      <c r="BM302" s="31"/>
      <c r="BN302" s="31"/>
      <c r="BO302" s="31"/>
      <c r="BP302" s="31"/>
      <c r="BQ302" s="31"/>
      <c r="BR302" s="31"/>
      <c r="BS302" s="31"/>
      <c r="BT302" s="31"/>
      <c r="BU302" s="31"/>
      <c r="BV302" s="31"/>
      <c r="BW302" s="31"/>
    </row>
    <row r="303" spans="50:75" ht="12.75">
      <c r="AX303" s="31"/>
      <c r="AY303" s="31"/>
      <c r="AZ303" s="31"/>
      <c r="BA303" s="31"/>
      <c r="BB303" s="31"/>
      <c r="BC303" s="31"/>
      <c r="BD303" s="31"/>
      <c r="BE303" s="31"/>
      <c r="BF303" s="31"/>
      <c r="BG303" s="31"/>
      <c r="BH303" s="31"/>
      <c r="BI303" s="31"/>
      <c r="BJ303" s="31"/>
      <c r="BK303" s="31"/>
      <c r="BL303" s="31"/>
      <c r="BM303" s="31"/>
      <c r="BN303" s="31"/>
      <c r="BO303" s="31"/>
      <c r="BP303" s="31"/>
      <c r="BQ303" s="31"/>
      <c r="BR303" s="31"/>
      <c r="BS303" s="31"/>
      <c r="BT303" s="31"/>
      <c r="BU303" s="31"/>
      <c r="BV303" s="31"/>
      <c r="BW303" s="31"/>
    </row>
    <row r="304" spans="50:75" ht="12.75">
      <c r="AX304" s="31"/>
      <c r="AY304" s="31"/>
      <c r="AZ304" s="31"/>
      <c r="BA304" s="31"/>
      <c r="BB304" s="31"/>
      <c r="BC304" s="31"/>
      <c r="BD304" s="31"/>
      <c r="BE304" s="31"/>
      <c r="BF304" s="31"/>
      <c r="BG304" s="31"/>
      <c r="BH304" s="31"/>
      <c r="BI304" s="31"/>
      <c r="BJ304" s="31"/>
      <c r="BK304" s="31"/>
      <c r="BL304" s="31"/>
      <c r="BM304" s="31"/>
      <c r="BN304" s="31"/>
      <c r="BO304" s="31"/>
      <c r="BP304" s="31"/>
      <c r="BQ304" s="31"/>
      <c r="BR304" s="31"/>
      <c r="BS304" s="31"/>
      <c r="BT304" s="31"/>
      <c r="BU304" s="31"/>
      <c r="BV304" s="31"/>
      <c r="BW304" s="31"/>
    </row>
    <row r="305" spans="50:75" ht="12.75">
      <c r="AX305" s="31"/>
      <c r="AY305" s="31"/>
      <c r="AZ305" s="31"/>
      <c r="BA305" s="31"/>
      <c r="BB305" s="31"/>
      <c r="BC305" s="31"/>
      <c r="BD305" s="31"/>
      <c r="BE305" s="31"/>
      <c r="BF305" s="31"/>
      <c r="BG305" s="31"/>
      <c r="BH305" s="31"/>
      <c r="BI305" s="31"/>
      <c r="BJ305" s="31"/>
      <c r="BK305" s="31"/>
      <c r="BL305" s="31"/>
      <c r="BM305" s="31"/>
      <c r="BN305" s="31"/>
      <c r="BO305" s="31"/>
      <c r="BP305" s="31"/>
      <c r="BQ305" s="31"/>
      <c r="BR305" s="31"/>
      <c r="BS305" s="31"/>
      <c r="BT305" s="31"/>
      <c r="BU305" s="31"/>
      <c r="BV305" s="31"/>
      <c r="BW305" s="31"/>
    </row>
    <row r="306" spans="50:75" ht="12.75">
      <c r="AX306" s="31"/>
      <c r="AY306" s="31"/>
      <c r="AZ306" s="31"/>
      <c r="BA306" s="31"/>
      <c r="BB306" s="31"/>
      <c r="BC306" s="31"/>
      <c r="BD306" s="31"/>
      <c r="BE306" s="31"/>
      <c r="BF306" s="31"/>
      <c r="BG306" s="31"/>
      <c r="BH306" s="31"/>
      <c r="BI306" s="31"/>
      <c r="BJ306" s="31"/>
      <c r="BK306" s="31"/>
      <c r="BL306" s="31"/>
      <c r="BM306" s="31"/>
      <c r="BN306" s="31"/>
      <c r="BO306" s="31"/>
      <c r="BP306" s="31"/>
      <c r="BQ306" s="31"/>
      <c r="BR306" s="31"/>
      <c r="BS306" s="31"/>
      <c r="BT306" s="31"/>
      <c r="BU306" s="31"/>
      <c r="BV306" s="31"/>
      <c r="BW306" s="31"/>
    </row>
    <row r="307" spans="50:75" ht="12.75">
      <c r="AX307" s="31"/>
      <c r="AY307" s="31"/>
      <c r="AZ307" s="31"/>
      <c r="BA307" s="31"/>
      <c r="BB307" s="31"/>
      <c r="BC307" s="31"/>
      <c r="BD307" s="31"/>
      <c r="BE307" s="31"/>
      <c r="BF307" s="31"/>
      <c r="BG307" s="31"/>
      <c r="BH307" s="31"/>
      <c r="BI307" s="31"/>
      <c r="BJ307" s="31"/>
      <c r="BK307" s="31"/>
      <c r="BL307" s="31"/>
      <c r="BM307" s="31"/>
      <c r="BN307" s="31"/>
      <c r="BO307" s="31"/>
      <c r="BP307" s="31"/>
      <c r="BQ307" s="31"/>
      <c r="BR307" s="31"/>
      <c r="BS307" s="31"/>
      <c r="BT307" s="31"/>
      <c r="BU307" s="31"/>
      <c r="BV307" s="31"/>
      <c r="BW307" s="31"/>
    </row>
    <row r="308" spans="50:75" ht="12.75">
      <c r="AX308" s="31"/>
      <c r="AY308" s="31"/>
      <c r="AZ308" s="31"/>
      <c r="BA308" s="31"/>
      <c r="BB308" s="31"/>
      <c r="BC308" s="31"/>
      <c r="BD308" s="31"/>
      <c r="BE308" s="31"/>
      <c r="BF308" s="31"/>
      <c r="BG308" s="31"/>
      <c r="BH308" s="31"/>
      <c r="BI308" s="31"/>
      <c r="BJ308" s="31"/>
      <c r="BK308" s="31"/>
      <c r="BL308" s="31"/>
      <c r="BM308" s="31"/>
      <c r="BN308" s="31"/>
      <c r="BO308" s="31"/>
      <c r="BP308" s="31"/>
      <c r="BQ308" s="31"/>
      <c r="BR308" s="31"/>
      <c r="BS308" s="31"/>
      <c r="BT308" s="31"/>
      <c r="BU308" s="31"/>
      <c r="BV308" s="31"/>
      <c r="BW308" s="31"/>
    </row>
    <row r="309" spans="50:75" ht="12.75">
      <c r="AX309" s="31"/>
      <c r="AY309" s="31"/>
      <c r="AZ309" s="31"/>
      <c r="BA309" s="31"/>
      <c r="BB309" s="31"/>
      <c r="BC309" s="31"/>
      <c r="BD309" s="31"/>
      <c r="BE309" s="31"/>
      <c r="BF309" s="31"/>
      <c r="BG309" s="31"/>
      <c r="BH309" s="31"/>
      <c r="BI309" s="31"/>
      <c r="BJ309" s="31"/>
      <c r="BK309" s="31"/>
      <c r="BL309" s="31"/>
      <c r="BM309" s="31"/>
      <c r="BN309" s="31"/>
      <c r="BO309" s="31"/>
      <c r="BP309" s="31"/>
      <c r="BQ309" s="31"/>
      <c r="BR309" s="31"/>
      <c r="BS309" s="31"/>
      <c r="BT309" s="31"/>
      <c r="BU309" s="31"/>
      <c r="BV309" s="31"/>
      <c r="BW309" s="31"/>
    </row>
    <row r="310" spans="50:75" ht="12.75">
      <c r="AX310" s="31"/>
      <c r="AY310" s="31"/>
      <c r="AZ310" s="31"/>
      <c r="BA310" s="31"/>
      <c r="BB310" s="31"/>
      <c r="BC310" s="31"/>
      <c r="BD310" s="31"/>
      <c r="BE310" s="31"/>
      <c r="BF310" s="31"/>
      <c r="BG310" s="31"/>
      <c r="BH310" s="31"/>
      <c r="BI310" s="31"/>
      <c r="BJ310" s="31"/>
      <c r="BK310" s="31"/>
      <c r="BL310" s="31"/>
      <c r="BM310" s="31"/>
      <c r="BN310" s="31"/>
      <c r="BO310" s="31"/>
      <c r="BP310" s="31"/>
      <c r="BQ310" s="31"/>
      <c r="BR310" s="31"/>
      <c r="BS310" s="31"/>
      <c r="BT310" s="31"/>
      <c r="BU310" s="31"/>
      <c r="BV310" s="31"/>
      <c r="BW310" s="31"/>
    </row>
    <row r="311" spans="50:75" ht="12.75">
      <c r="AX311" s="31"/>
      <c r="AY311" s="31"/>
      <c r="AZ311" s="31"/>
      <c r="BA311" s="31"/>
      <c r="BB311" s="31"/>
      <c r="BC311" s="31"/>
      <c r="BD311" s="31"/>
      <c r="BE311" s="31"/>
      <c r="BF311" s="31"/>
      <c r="BG311" s="31"/>
      <c r="BH311" s="31"/>
      <c r="BI311" s="31"/>
      <c r="BJ311" s="31"/>
      <c r="BK311" s="31"/>
      <c r="BL311" s="31"/>
      <c r="BM311" s="31"/>
      <c r="BN311" s="31"/>
      <c r="BO311" s="31"/>
      <c r="BP311" s="31"/>
      <c r="BQ311" s="31"/>
      <c r="BR311" s="31"/>
      <c r="BS311" s="31"/>
      <c r="BT311" s="31"/>
      <c r="BU311" s="31"/>
      <c r="BV311" s="31"/>
      <c r="BW311" s="31"/>
    </row>
    <row r="312" spans="50:75" ht="12.75">
      <c r="AX312" s="31"/>
      <c r="AY312" s="31"/>
      <c r="AZ312" s="31"/>
      <c r="BA312" s="31"/>
      <c r="BB312" s="31"/>
      <c r="BC312" s="31"/>
      <c r="BD312" s="31"/>
      <c r="BE312" s="31"/>
      <c r="BF312" s="31"/>
      <c r="BG312" s="31"/>
      <c r="BH312" s="31"/>
      <c r="BI312" s="31"/>
      <c r="BJ312" s="31"/>
      <c r="BK312" s="31"/>
      <c r="BL312" s="31"/>
      <c r="BM312" s="31"/>
      <c r="BN312" s="31"/>
      <c r="BO312" s="31"/>
      <c r="BP312" s="31"/>
      <c r="BQ312" s="31"/>
      <c r="BR312" s="31"/>
      <c r="BS312" s="31"/>
      <c r="BT312" s="31"/>
      <c r="BU312" s="31"/>
      <c r="BV312" s="31"/>
      <c r="BW312" s="31"/>
    </row>
    <row r="313" spans="50:75" ht="12.75">
      <c r="AX313" s="31"/>
      <c r="AY313" s="31"/>
      <c r="AZ313" s="31"/>
      <c r="BA313" s="31"/>
      <c r="BB313" s="31"/>
      <c r="BC313" s="31"/>
      <c r="BD313" s="31"/>
      <c r="BE313" s="31"/>
      <c r="BF313" s="31"/>
      <c r="BG313" s="31"/>
      <c r="BH313" s="31"/>
      <c r="BI313" s="31"/>
      <c r="BJ313" s="31"/>
      <c r="BK313" s="31"/>
      <c r="BL313" s="31"/>
      <c r="BM313" s="31"/>
      <c r="BN313" s="31"/>
      <c r="BO313" s="31"/>
      <c r="BP313" s="31"/>
      <c r="BQ313" s="31"/>
      <c r="BR313" s="31"/>
      <c r="BS313" s="31"/>
      <c r="BT313" s="31"/>
      <c r="BU313" s="31"/>
      <c r="BV313" s="31"/>
      <c r="BW313" s="31"/>
    </row>
    <row r="314" spans="50:75" ht="12.75">
      <c r="AX314" s="31"/>
      <c r="AY314" s="31"/>
      <c r="AZ314" s="31"/>
      <c r="BA314" s="31"/>
      <c r="BB314" s="31"/>
      <c r="BC314" s="31"/>
      <c r="BD314" s="31"/>
      <c r="BE314" s="31"/>
      <c r="BF314" s="31"/>
      <c r="BG314" s="31"/>
      <c r="BH314" s="31"/>
      <c r="BI314" s="31"/>
      <c r="BJ314" s="31"/>
      <c r="BK314" s="31"/>
      <c r="BL314" s="31"/>
      <c r="BM314" s="31"/>
      <c r="BN314" s="31"/>
      <c r="BO314" s="31"/>
      <c r="BP314" s="31"/>
      <c r="BQ314" s="31"/>
      <c r="BR314" s="31"/>
      <c r="BS314" s="31"/>
      <c r="BT314" s="31"/>
      <c r="BU314" s="31"/>
      <c r="BV314" s="31"/>
      <c r="BW314" s="31"/>
    </row>
    <row r="315" spans="50:75" ht="12.75">
      <c r="AX315" s="31"/>
      <c r="AY315" s="31"/>
      <c r="AZ315" s="31"/>
      <c r="BA315" s="31"/>
      <c r="BB315" s="31"/>
      <c r="BC315" s="31"/>
      <c r="BD315" s="31"/>
      <c r="BE315" s="31"/>
      <c r="BF315" s="31"/>
      <c r="BG315" s="31"/>
      <c r="BH315" s="31"/>
      <c r="BI315" s="31"/>
      <c r="BJ315" s="31"/>
      <c r="BK315" s="31"/>
      <c r="BL315" s="31"/>
      <c r="BM315" s="31"/>
      <c r="BN315" s="31"/>
      <c r="BO315" s="31"/>
      <c r="BP315" s="31"/>
      <c r="BQ315" s="31"/>
      <c r="BR315" s="31"/>
      <c r="BS315" s="31"/>
      <c r="BT315" s="31"/>
      <c r="BU315" s="31"/>
      <c r="BV315" s="31"/>
      <c r="BW315" s="31"/>
    </row>
    <row r="316" spans="50:75" ht="12.75">
      <c r="AX316" s="31"/>
      <c r="AY316" s="31"/>
      <c r="AZ316" s="31"/>
      <c r="BA316" s="31"/>
      <c r="BB316" s="31"/>
      <c r="BC316" s="31"/>
      <c r="BD316" s="31"/>
      <c r="BE316" s="31"/>
      <c r="BF316" s="31"/>
      <c r="BG316" s="31"/>
      <c r="BH316" s="31"/>
      <c r="BI316" s="31"/>
      <c r="BJ316" s="31"/>
      <c r="BK316" s="31"/>
      <c r="BL316" s="31"/>
      <c r="BM316" s="31"/>
      <c r="BN316" s="31"/>
      <c r="BO316" s="31"/>
      <c r="BP316" s="31"/>
      <c r="BQ316" s="31"/>
      <c r="BR316" s="31"/>
      <c r="BS316" s="31"/>
      <c r="BT316" s="31"/>
      <c r="BU316" s="31"/>
      <c r="BV316" s="31"/>
      <c r="BW316" s="31"/>
    </row>
    <row r="317" spans="50:75" ht="12.75">
      <c r="AX317" s="31"/>
      <c r="AY317" s="31"/>
      <c r="AZ317" s="31"/>
      <c r="BA317" s="31"/>
      <c r="BB317" s="31"/>
      <c r="BC317" s="31"/>
      <c r="BD317" s="31"/>
      <c r="BE317" s="31"/>
      <c r="BF317" s="31"/>
      <c r="BG317" s="31"/>
      <c r="BH317" s="31"/>
      <c r="BI317" s="31"/>
      <c r="BJ317" s="31"/>
      <c r="BK317" s="31"/>
      <c r="BL317" s="31"/>
      <c r="BM317" s="31"/>
      <c r="BN317" s="31"/>
      <c r="BO317" s="31"/>
      <c r="BP317" s="31"/>
      <c r="BQ317" s="31"/>
      <c r="BR317" s="31"/>
      <c r="BS317" s="31"/>
      <c r="BT317" s="31"/>
      <c r="BU317" s="31"/>
      <c r="BV317" s="31"/>
      <c r="BW317" s="31"/>
    </row>
    <row r="318" spans="50:75" ht="12.75">
      <c r="AX318" s="31"/>
      <c r="AY318" s="31"/>
      <c r="AZ318" s="31"/>
      <c r="BA318" s="31"/>
      <c r="BB318" s="31"/>
      <c r="BC318" s="31"/>
      <c r="BD318" s="31"/>
      <c r="BE318" s="31"/>
      <c r="BF318" s="31"/>
      <c r="BG318" s="31"/>
      <c r="BH318" s="31"/>
      <c r="BI318" s="31"/>
      <c r="BJ318" s="31"/>
      <c r="BK318" s="31"/>
      <c r="BL318" s="31"/>
      <c r="BM318" s="31"/>
      <c r="BN318" s="31"/>
      <c r="BO318" s="31"/>
      <c r="BP318" s="31"/>
      <c r="BQ318" s="31"/>
      <c r="BR318" s="31"/>
      <c r="BS318" s="31"/>
      <c r="BT318" s="31"/>
      <c r="BU318" s="31"/>
      <c r="BV318" s="31"/>
      <c r="BW318" s="31"/>
    </row>
    <row r="319" spans="50:75" ht="12.75">
      <c r="AX319" s="31"/>
      <c r="AY319" s="31"/>
      <c r="AZ319" s="31"/>
      <c r="BA319" s="31"/>
      <c r="BB319" s="31"/>
      <c r="BC319" s="31"/>
      <c r="BD319" s="31"/>
      <c r="BE319" s="31"/>
      <c r="BF319" s="31"/>
      <c r="BG319" s="31"/>
      <c r="BH319" s="31"/>
      <c r="BI319" s="31"/>
      <c r="BJ319" s="31"/>
      <c r="BK319" s="31"/>
      <c r="BL319" s="31"/>
      <c r="BM319" s="31"/>
      <c r="BN319" s="31"/>
      <c r="BO319" s="31"/>
      <c r="BP319" s="31"/>
      <c r="BQ319" s="31"/>
      <c r="BR319" s="31"/>
      <c r="BS319" s="31"/>
      <c r="BT319" s="31"/>
      <c r="BU319" s="31"/>
      <c r="BV319" s="31"/>
      <c r="BW319" s="31"/>
    </row>
    <row r="320" spans="50:75" ht="12.75">
      <c r="AX320" s="31"/>
      <c r="AY320" s="31"/>
      <c r="AZ320" s="31"/>
      <c r="BA320" s="31"/>
      <c r="BB320" s="31"/>
      <c r="BC320" s="31"/>
      <c r="BD320" s="31"/>
      <c r="BE320" s="31"/>
      <c r="BF320" s="31"/>
      <c r="BG320" s="31"/>
      <c r="BH320" s="31"/>
      <c r="BI320" s="31"/>
      <c r="BJ320" s="31"/>
      <c r="BK320" s="31"/>
      <c r="BL320" s="31"/>
      <c r="BM320" s="31"/>
      <c r="BN320" s="31"/>
      <c r="BO320" s="31"/>
      <c r="BP320" s="31"/>
      <c r="BQ320" s="31"/>
      <c r="BR320" s="31"/>
      <c r="BS320" s="31"/>
      <c r="BT320" s="31"/>
      <c r="BU320" s="31"/>
      <c r="BV320" s="31"/>
      <c r="BW320" s="31"/>
    </row>
    <row r="321" spans="50:75" ht="12.75">
      <c r="AX321" s="31"/>
      <c r="AY321" s="31"/>
      <c r="AZ321" s="31"/>
      <c r="BA321" s="31"/>
      <c r="BB321" s="31"/>
      <c r="BC321" s="31"/>
      <c r="BD321" s="31"/>
      <c r="BE321" s="31"/>
      <c r="BF321" s="31"/>
      <c r="BG321" s="31"/>
      <c r="BH321" s="31"/>
      <c r="BI321" s="31"/>
      <c r="BJ321" s="31"/>
      <c r="BK321" s="31"/>
      <c r="BL321" s="31"/>
      <c r="BM321" s="31"/>
      <c r="BN321" s="31"/>
      <c r="BO321" s="31"/>
      <c r="BP321" s="31"/>
      <c r="BQ321" s="31"/>
      <c r="BR321" s="31"/>
      <c r="BS321" s="31"/>
      <c r="BT321" s="31"/>
      <c r="BU321" s="31"/>
      <c r="BV321" s="31"/>
      <c r="BW321" s="31"/>
    </row>
    <row r="322" spans="50:75" ht="12.75">
      <c r="AX322" s="31"/>
      <c r="AY322" s="31"/>
      <c r="AZ322" s="31"/>
      <c r="BA322" s="31"/>
      <c r="BB322" s="31"/>
      <c r="BC322" s="31"/>
      <c r="BD322" s="31"/>
      <c r="BE322" s="31"/>
      <c r="BF322" s="31"/>
      <c r="BG322" s="31"/>
      <c r="BH322" s="31"/>
      <c r="BI322" s="31"/>
      <c r="BJ322" s="31"/>
      <c r="BK322" s="31"/>
      <c r="BL322" s="31"/>
      <c r="BM322" s="31"/>
      <c r="BN322" s="31"/>
      <c r="BO322" s="31"/>
      <c r="BP322" s="31"/>
      <c r="BQ322" s="31"/>
      <c r="BR322" s="31"/>
      <c r="BS322" s="31"/>
      <c r="BT322" s="31"/>
      <c r="BU322" s="31"/>
      <c r="BV322" s="31"/>
      <c r="BW322" s="31"/>
    </row>
    <row r="323" spans="50:75" ht="12.75">
      <c r="AX323" s="31"/>
      <c r="AY323" s="31"/>
      <c r="AZ323" s="31"/>
      <c r="BA323" s="31"/>
      <c r="BB323" s="31"/>
      <c r="BC323" s="31"/>
      <c r="BD323" s="31"/>
      <c r="BE323" s="31"/>
      <c r="BF323" s="31"/>
      <c r="BG323" s="31"/>
      <c r="BH323" s="31"/>
      <c r="BI323" s="31"/>
      <c r="BJ323" s="31"/>
      <c r="BK323" s="31"/>
      <c r="BL323" s="31"/>
      <c r="BM323" s="31"/>
      <c r="BN323" s="31"/>
      <c r="BO323" s="31"/>
      <c r="BP323" s="31"/>
      <c r="BQ323" s="31"/>
      <c r="BR323" s="31"/>
      <c r="BS323" s="31"/>
      <c r="BT323" s="31"/>
      <c r="BU323" s="31"/>
      <c r="BV323" s="31"/>
      <c r="BW323" s="31"/>
    </row>
    <row r="324" spans="50:75" ht="12.75">
      <c r="AX324" s="31"/>
      <c r="AY324" s="31"/>
      <c r="AZ324" s="31"/>
      <c r="BA324" s="31"/>
      <c r="BB324" s="31"/>
      <c r="BC324" s="31"/>
      <c r="BD324" s="31"/>
      <c r="BE324" s="31"/>
      <c r="BF324" s="31"/>
      <c r="BG324" s="31"/>
      <c r="BH324" s="31"/>
      <c r="BI324" s="31"/>
      <c r="BJ324" s="31"/>
      <c r="BK324" s="31"/>
      <c r="BL324" s="31"/>
      <c r="BM324" s="31"/>
      <c r="BN324" s="31"/>
      <c r="BO324" s="31"/>
      <c r="BP324" s="31"/>
      <c r="BQ324" s="31"/>
      <c r="BR324" s="31"/>
      <c r="BS324" s="31"/>
      <c r="BT324" s="31"/>
      <c r="BU324" s="31"/>
      <c r="BV324" s="31"/>
      <c r="BW324" s="31"/>
    </row>
    <row r="325" spans="50:75" ht="12.75">
      <c r="AX325" s="31"/>
      <c r="AY325" s="31"/>
      <c r="AZ325" s="31"/>
      <c r="BA325" s="31"/>
      <c r="BB325" s="31"/>
      <c r="BC325" s="31"/>
      <c r="BD325" s="31"/>
      <c r="BE325" s="31"/>
      <c r="BF325" s="31"/>
      <c r="BG325" s="31"/>
      <c r="BH325" s="31"/>
      <c r="BI325" s="31"/>
      <c r="BJ325" s="31"/>
      <c r="BK325" s="31"/>
      <c r="BL325" s="31"/>
      <c r="BM325" s="31"/>
      <c r="BN325" s="31"/>
      <c r="BO325" s="31"/>
      <c r="BP325" s="31"/>
      <c r="BQ325" s="31"/>
      <c r="BR325" s="31"/>
      <c r="BS325" s="31"/>
      <c r="BT325" s="31"/>
      <c r="BU325" s="31"/>
      <c r="BV325" s="31"/>
      <c r="BW325" s="31"/>
    </row>
    <row r="326" spans="50:75" ht="12.75">
      <c r="AX326" s="31"/>
      <c r="AY326" s="31"/>
      <c r="AZ326" s="31"/>
      <c r="BA326" s="31"/>
      <c r="BB326" s="31"/>
      <c r="BC326" s="31"/>
      <c r="BD326" s="31"/>
      <c r="BE326" s="31"/>
      <c r="BF326" s="31"/>
      <c r="BG326" s="31"/>
      <c r="BH326" s="31"/>
      <c r="BI326" s="31"/>
      <c r="BJ326" s="31"/>
      <c r="BK326" s="31"/>
      <c r="BL326" s="31"/>
      <c r="BM326" s="31"/>
      <c r="BN326" s="31"/>
      <c r="BO326" s="31"/>
      <c r="BP326" s="31"/>
      <c r="BQ326" s="31"/>
      <c r="BR326" s="31"/>
      <c r="BS326" s="31"/>
      <c r="BT326" s="31"/>
      <c r="BU326" s="31"/>
      <c r="BV326" s="31"/>
      <c r="BW326" s="31"/>
    </row>
    <row r="327" spans="50:75" ht="12.75">
      <c r="AX327" s="31"/>
      <c r="AY327" s="31"/>
      <c r="AZ327" s="31"/>
      <c r="BA327" s="31"/>
      <c r="BB327" s="31"/>
      <c r="BC327" s="31"/>
      <c r="BD327" s="31"/>
      <c r="BE327" s="31"/>
      <c r="BF327" s="31"/>
      <c r="BG327" s="31"/>
      <c r="BH327" s="31"/>
      <c r="BI327" s="31"/>
      <c r="BJ327" s="31"/>
      <c r="BK327" s="31"/>
      <c r="BL327" s="31"/>
      <c r="BM327" s="31"/>
      <c r="BN327" s="31"/>
      <c r="BO327" s="31"/>
      <c r="BP327" s="31"/>
      <c r="BQ327" s="31"/>
      <c r="BR327" s="31"/>
      <c r="BS327" s="31"/>
      <c r="BT327" s="31"/>
      <c r="BU327" s="31"/>
      <c r="BV327" s="31"/>
      <c r="BW327" s="31"/>
    </row>
    <row r="328" spans="50:75" ht="12.75">
      <c r="AX328" s="31"/>
      <c r="AY328" s="31"/>
      <c r="AZ328" s="31"/>
      <c r="BA328" s="31"/>
      <c r="BB328" s="31"/>
      <c r="BC328" s="31"/>
      <c r="BD328" s="31"/>
      <c r="BE328" s="31"/>
      <c r="BF328" s="31"/>
      <c r="BG328" s="31"/>
      <c r="BH328" s="31"/>
      <c r="BI328" s="31"/>
      <c r="BJ328" s="31"/>
      <c r="BK328" s="31"/>
      <c r="BL328" s="31"/>
      <c r="BM328" s="31"/>
      <c r="BN328" s="31"/>
      <c r="BO328" s="31"/>
      <c r="BP328" s="31"/>
      <c r="BQ328" s="31"/>
      <c r="BR328" s="31"/>
      <c r="BS328" s="31"/>
      <c r="BT328" s="31"/>
      <c r="BU328" s="31"/>
      <c r="BV328" s="31"/>
      <c r="BW328" s="31"/>
    </row>
    <row r="329" spans="50:75" ht="12.75">
      <c r="AX329" s="31"/>
      <c r="AY329" s="31"/>
      <c r="AZ329" s="31"/>
      <c r="BA329" s="31"/>
      <c r="BB329" s="31"/>
      <c r="BC329" s="31"/>
      <c r="BD329" s="31"/>
      <c r="BE329" s="31"/>
      <c r="BF329" s="31"/>
      <c r="BG329" s="31"/>
      <c r="BH329" s="31"/>
      <c r="BI329" s="31"/>
      <c r="BJ329" s="31"/>
      <c r="BK329" s="31"/>
      <c r="BL329" s="31"/>
      <c r="BM329" s="31"/>
      <c r="BN329" s="31"/>
      <c r="BO329" s="31"/>
      <c r="BP329" s="31"/>
      <c r="BQ329" s="31"/>
      <c r="BR329" s="31"/>
      <c r="BS329" s="31"/>
      <c r="BT329" s="31"/>
      <c r="BU329" s="31"/>
      <c r="BV329" s="31"/>
      <c r="BW329" s="31"/>
    </row>
    <row r="330" spans="50:75" ht="12.75">
      <c r="AX330" s="31"/>
      <c r="AY330" s="31"/>
      <c r="AZ330" s="31"/>
      <c r="BA330" s="31"/>
      <c r="BB330" s="31"/>
      <c r="BC330" s="31"/>
      <c r="BD330" s="31"/>
      <c r="BE330" s="31"/>
      <c r="BF330" s="31"/>
      <c r="BG330" s="31"/>
      <c r="BH330" s="31"/>
      <c r="BI330" s="31"/>
      <c r="BJ330" s="31"/>
      <c r="BK330" s="31"/>
      <c r="BL330" s="31"/>
      <c r="BM330" s="31"/>
      <c r="BN330" s="31"/>
      <c r="BO330" s="31"/>
      <c r="BP330" s="31"/>
      <c r="BQ330" s="31"/>
      <c r="BR330" s="31"/>
      <c r="BS330" s="31"/>
      <c r="BT330" s="31"/>
      <c r="BU330" s="31"/>
      <c r="BV330" s="31"/>
      <c r="BW330" s="31"/>
    </row>
    <row r="331" spans="50:75" ht="12.75">
      <c r="AX331" s="31"/>
      <c r="AY331" s="31"/>
      <c r="AZ331" s="31"/>
      <c r="BA331" s="31"/>
      <c r="BB331" s="31"/>
      <c r="BC331" s="31"/>
      <c r="BD331" s="31"/>
      <c r="BE331" s="31"/>
      <c r="BF331" s="31"/>
      <c r="BG331" s="31"/>
      <c r="BH331" s="31"/>
      <c r="BI331" s="31"/>
      <c r="BJ331" s="31"/>
      <c r="BK331" s="31"/>
      <c r="BL331" s="31"/>
      <c r="BM331" s="31"/>
      <c r="BN331" s="31"/>
      <c r="BO331" s="31"/>
      <c r="BP331" s="31"/>
      <c r="BQ331" s="31"/>
      <c r="BR331" s="31"/>
      <c r="BS331" s="31"/>
      <c r="BT331" s="31"/>
      <c r="BU331" s="31"/>
      <c r="BV331" s="31"/>
      <c r="BW331" s="31"/>
    </row>
    <row r="332" spans="50:75" ht="12.75">
      <c r="AX332" s="31"/>
      <c r="AY332" s="31"/>
      <c r="AZ332" s="31"/>
      <c r="BA332" s="31"/>
      <c r="BB332" s="31"/>
      <c r="BC332" s="31"/>
      <c r="BD332" s="31"/>
      <c r="BE332" s="31"/>
      <c r="BF332" s="31"/>
      <c r="BG332" s="31"/>
      <c r="BH332" s="31"/>
      <c r="BI332" s="31"/>
      <c r="BJ332" s="31"/>
      <c r="BK332" s="31"/>
      <c r="BL332" s="31"/>
      <c r="BM332" s="31"/>
      <c r="BN332" s="31"/>
      <c r="BO332" s="31"/>
      <c r="BP332" s="31"/>
      <c r="BQ332" s="31"/>
      <c r="BR332" s="31"/>
      <c r="BS332" s="31"/>
      <c r="BT332" s="31"/>
      <c r="BU332" s="31"/>
      <c r="BV332" s="31"/>
      <c r="BW332" s="31"/>
    </row>
    <row r="333" spans="50:75" ht="12.75">
      <c r="AX333" s="31"/>
      <c r="AY333" s="31"/>
      <c r="AZ333" s="31"/>
      <c r="BA333" s="31"/>
      <c r="BB333" s="31"/>
      <c r="BC333" s="31"/>
      <c r="BD333" s="31"/>
      <c r="BE333" s="31"/>
      <c r="BF333" s="31"/>
      <c r="BG333" s="31"/>
      <c r="BH333" s="31"/>
      <c r="BI333" s="31"/>
      <c r="BJ333" s="31"/>
      <c r="BK333" s="31"/>
      <c r="BL333" s="31"/>
      <c r="BM333" s="31"/>
      <c r="BN333" s="31"/>
      <c r="BO333" s="31"/>
      <c r="BP333" s="31"/>
      <c r="BQ333" s="31"/>
      <c r="BR333" s="31"/>
      <c r="BS333" s="31"/>
      <c r="BT333" s="31"/>
      <c r="BU333" s="31"/>
      <c r="BV333" s="31"/>
      <c r="BW333" s="31"/>
    </row>
    <row r="334" spans="50:75" ht="12.75">
      <c r="AX334" s="31"/>
      <c r="AY334" s="31"/>
      <c r="AZ334" s="31"/>
      <c r="BA334" s="31"/>
      <c r="BB334" s="31"/>
      <c r="BC334" s="31"/>
      <c r="BD334" s="31"/>
      <c r="BE334" s="31"/>
      <c r="BF334" s="31"/>
      <c r="BG334" s="31"/>
      <c r="BH334" s="31"/>
      <c r="BI334" s="31"/>
      <c r="BJ334" s="31"/>
      <c r="BK334" s="31"/>
      <c r="BL334" s="31"/>
      <c r="BM334" s="31"/>
      <c r="BN334" s="31"/>
      <c r="BO334" s="31"/>
      <c r="BP334" s="31"/>
      <c r="BQ334" s="31"/>
      <c r="BR334" s="31"/>
      <c r="BS334" s="31"/>
      <c r="BT334" s="31"/>
      <c r="BU334" s="31"/>
      <c r="BV334" s="31"/>
      <c r="BW334" s="31"/>
    </row>
    <row r="335" spans="50:75" ht="12.75">
      <c r="AX335" s="31"/>
      <c r="AY335" s="31"/>
      <c r="AZ335" s="31"/>
      <c r="BA335" s="31"/>
      <c r="BB335" s="31"/>
      <c r="BC335" s="31"/>
      <c r="BD335" s="31"/>
      <c r="BE335" s="31"/>
      <c r="BF335" s="31"/>
      <c r="BG335" s="31"/>
      <c r="BH335" s="31"/>
      <c r="BI335" s="31"/>
      <c r="BJ335" s="31"/>
      <c r="BK335" s="31"/>
      <c r="BL335" s="31"/>
      <c r="BM335" s="31"/>
      <c r="BN335" s="31"/>
      <c r="BO335" s="31"/>
      <c r="BP335" s="31"/>
      <c r="BQ335" s="31"/>
      <c r="BR335" s="31"/>
      <c r="BS335" s="31"/>
      <c r="BT335" s="31"/>
      <c r="BU335" s="31"/>
      <c r="BV335" s="31"/>
      <c r="BW335" s="31"/>
    </row>
    <row r="336" spans="50:75" ht="12.75">
      <c r="AX336" s="31"/>
      <c r="AY336" s="31"/>
      <c r="AZ336" s="31"/>
      <c r="BA336" s="31"/>
      <c r="BB336" s="31"/>
      <c r="BC336" s="31"/>
      <c r="BD336" s="31"/>
      <c r="BE336" s="31"/>
      <c r="BF336" s="31"/>
      <c r="BG336" s="31"/>
      <c r="BH336" s="31"/>
      <c r="BI336" s="31"/>
      <c r="BJ336" s="31"/>
      <c r="BK336" s="31"/>
      <c r="BL336" s="31"/>
      <c r="BM336" s="31"/>
      <c r="BN336" s="31"/>
      <c r="BO336" s="31"/>
      <c r="BP336" s="31"/>
      <c r="BQ336" s="31"/>
      <c r="BR336" s="31"/>
      <c r="BS336" s="31"/>
      <c r="BT336" s="31"/>
      <c r="BU336" s="31"/>
      <c r="BV336" s="31"/>
      <c r="BW336" s="31"/>
    </row>
    <row r="337" spans="50:75" ht="12.75">
      <c r="AX337" s="31"/>
      <c r="AY337" s="31"/>
      <c r="AZ337" s="31"/>
      <c r="BA337" s="31"/>
      <c r="BB337" s="31"/>
      <c r="BC337" s="31"/>
      <c r="BD337" s="31"/>
      <c r="BE337" s="31"/>
      <c r="BF337" s="31"/>
      <c r="BG337" s="31"/>
      <c r="BH337" s="31"/>
      <c r="BI337" s="31"/>
      <c r="BJ337" s="31"/>
      <c r="BK337" s="31"/>
      <c r="BL337" s="31"/>
      <c r="BM337" s="31"/>
      <c r="BN337" s="31"/>
      <c r="BO337" s="31"/>
      <c r="BP337" s="31"/>
      <c r="BQ337" s="31"/>
      <c r="BR337" s="31"/>
      <c r="BS337" s="31"/>
      <c r="BT337" s="31"/>
      <c r="BU337" s="31"/>
      <c r="BV337" s="31"/>
      <c r="BW337" s="31"/>
    </row>
    <row r="338" spans="50:75" ht="12.75">
      <c r="AX338" s="31"/>
      <c r="AY338" s="31"/>
      <c r="AZ338" s="31"/>
      <c r="BA338" s="31"/>
      <c r="BB338" s="31"/>
      <c r="BC338" s="31"/>
      <c r="BD338" s="31"/>
      <c r="BE338" s="31"/>
      <c r="BF338" s="31"/>
      <c r="BG338" s="31"/>
      <c r="BH338" s="31"/>
      <c r="BI338" s="31"/>
      <c r="BJ338" s="31"/>
      <c r="BK338" s="31"/>
      <c r="BL338" s="31"/>
      <c r="BM338" s="31"/>
      <c r="BN338" s="31"/>
      <c r="BO338" s="31"/>
      <c r="BP338" s="31"/>
      <c r="BQ338" s="31"/>
      <c r="BR338" s="31"/>
      <c r="BS338" s="31"/>
      <c r="BT338" s="31"/>
      <c r="BU338" s="31"/>
      <c r="BV338" s="31"/>
      <c r="BW338" s="31"/>
    </row>
    <row r="339" spans="50:75" ht="12.75">
      <c r="AX339" s="31"/>
      <c r="AY339" s="31"/>
      <c r="AZ339" s="31"/>
      <c r="BA339" s="31"/>
      <c r="BB339" s="31"/>
      <c r="BC339" s="31"/>
      <c r="BD339" s="31"/>
      <c r="BE339" s="31"/>
      <c r="BF339" s="31"/>
      <c r="BG339" s="31"/>
      <c r="BH339" s="31"/>
      <c r="BI339" s="31"/>
      <c r="BJ339" s="31"/>
      <c r="BK339" s="31"/>
      <c r="BL339" s="31"/>
      <c r="BM339" s="31"/>
      <c r="BN339" s="31"/>
      <c r="BO339" s="31"/>
      <c r="BP339" s="31"/>
      <c r="BQ339" s="31"/>
      <c r="BR339" s="31"/>
      <c r="BS339" s="31"/>
      <c r="BT339" s="31"/>
      <c r="BU339" s="31"/>
      <c r="BV339" s="31"/>
      <c r="BW339" s="31"/>
    </row>
    <row r="340" spans="50:75" ht="12.75">
      <c r="AX340" s="31"/>
      <c r="AY340" s="31"/>
      <c r="AZ340" s="31"/>
      <c r="BA340" s="31"/>
      <c r="BB340" s="31"/>
      <c r="BC340" s="31"/>
      <c r="BD340" s="31"/>
      <c r="BE340" s="31"/>
      <c r="BF340" s="31"/>
      <c r="BG340" s="31"/>
      <c r="BH340" s="31"/>
      <c r="BI340" s="31"/>
      <c r="BJ340" s="31"/>
      <c r="BK340" s="31"/>
      <c r="BL340" s="31"/>
      <c r="BM340" s="31"/>
      <c r="BN340" s="31"/>
      <c r="BO340" s="31"/>
      <c r="BP340" s="31"/>
      <c r="BQ340" s="31"/>
      <c r="BR340" s="31"/>
      <c r="BS340" s="31"/>
      <c r="BT340" s="31"/>
      <c r="BU340" s="31"/>
      <c r="BV340" s="31"/>
      <c r="BW340" s="31"/>
    </row>
    <row r="341" spans="50:75" ht="12.75">
      <c r="AX341" s="31"/>
      <c r="AY341" s="31"/>
      <c r="AZ341" s="31"/>
      <c r="BA341" s="31"/>
      <c r="BB341" s="31"/>
      <c r="BC341" s="31"/>
      <c r="BD341" s="31"/>
      <c r="BE341" s="31"/>
      <c r="BF341" s="31"/>
      <c r="BG341" s="31"/>
      <c r="BH341" s="31"/>
      <c r="BI341" s="31"/>
      <c r="BJ341" s="31"/>
      <c r="BK341" s="31"/>
      <c r="BL341" s="31"/>
      <c r="BM341" s="31"/>
      <c r="BN341" s="31"/>
      <c r="BO341" s="31"/>
      <c r="BP341" s="31"/>
      <c r="BQ341" s="31"/>
      <c r="BR341" s="31"/>
      <c r="BS341" s="31"/>
      <c r="BT341" s="31"/>
      <c r="BU341" s="31"/>
      <c r="BV341" s="31"/>
      <c r="BW341" s="31"/>
    </row>
    <row r="342" spans="50:75" ht="12.75">
      <c r="AX342" s="31"/>
      <c r="AY342" s="31"/>
      <c r="AZ342" s="31"/>
      <c r="BA342" s="31"/>
      <c r="BB342" s="31"/>
      <c r="BC342" s="31"/>
      <c r="BD342" s="31"/>
      <c r="BE342" s="31"/>
      <c r="BF342" s="31"/>
      <c r="BG342" s="31"/>
      <c r="BH342" s="31"/>
      <c r="BI342" s="31"/>
      <c r="BJ342" s="31"/>
      <c r="BK342" s="31"/>
      <c r="BL342" s="31"/>
      <c r="BM342" s="31"/>
      <c r="BN342" s="31"/>
      <c r="BO342" s="31"/>
      <c r="BP342" s="31"/>
      <c r="BQ342" s="31"/>
      <c r="BR342" s="31"/>
      <c r="BS342" s="31"/>
      <c r="BT342" s="31"/>
      <c r="BU342" s="31"/>
      <c r="BV342" s="31"/>
      <c r="BW342" s="31"/>
    </row>
    <row r="343" spans="50:75" ht="12.75">
      <c r="AX343" s="31"/>
      <c r="AY343" s="31"/>
      <c r="AZ343" s="31"/>
      <c r="BA343" s="31"/>
      <c r="BB343" s="31"/>
      <c r="BC343" s="31"/>
      <c r="BD343" s="31"/>
      <c r="BE343" s="31"/>
      <c r="BF343" s="31"/>
      <c r="BG343" s="31"/>
      <c r="BH343" s="31"/>
      <c r="BI343" s="31"/>
      <c r="BJ343" s="31"/>
      <c r="BK343" s="31"/>
      <c r="BL343" s="31"/>
      <c r="BM343" s="31"/>
      <c r="BN343" s="31"/>
      <c r="BO343" s="31"/>
      <c r="BP343" s="31"/>
      <c r="BQ343" s="31"/>
      <c r="BR343" s="31"/>
      <c r="BS343" s="31"/>
      <c r="BT343" s="31"/>
      <c r="BU343" s="31"/>
      <c r="BV343" s="31"/>
      <c r="BW343" s="31"/>
    </row>
    <row r="344" spans="50:75" ht="12.75">
      <c r="AX344" s="31"/>
      <c r="AY344" s="31"/>
      <c r="AZ344" s="31"/>
      <c r="BA344" s="31"/>
      <c r="BB344" s="31"/>
      <c r="BC344" s="31"/>
      <c r="BD344" s="31"/>
      <c r="BE344" s="31"/>
      <c r="BF344" s="31"/>
      <c r="BG344" s="31"/>
      <c r="BH344" s="31"/>
      <c r="BI344" s="31"/>
      <c r="BJ344" s="31"/>
      <c r="BK344" s="31"/>
      <c r="BL344" s="31"/>
      <c r="BM344" s="31"/>
      <c r="BN344" s="31"/>
      <c r="BO344" s="31"/>
      <c r="BP344" s="31"/>
      <c r="BQ344" s="31"/>
      <c r="BR344" s="31"/>
      <c r="BS344" s="31"/>
      <c r="BT344" s="31"/>
      <c r="BU344" s="31"/>
      <c r="BV344" s="31"/>
      <c r="BW344" s="31"/>
    </row>
    <row r="345" spans="50:75" ht="12.75">
      <c r="AX345" s="31"/>
      <c r="AY345" s="31"/>
      <c r="AZ345" s="31"/>
      <c r="BA345" s="31"/>
      <c r="BB345" s="31"/>
      <c r="BC345" s="31"/>
      <c r="BD345" s="31"/>
      <c r="BE345" s="31"/>
      <c r="BF345" s="31"/>
      <c r="BG345" s="31"/>
      <c r="BH345" s="31"/>
      <c r="BI345" s="31"/>
      <c r="BJ345" s="31"/>
      <c r="BK345" s="31"/>
      <c r="BL345" s="31"/>
      <c r="BM345" s="31"/>
      <c r="BN345" s="31"/>
      <c r="BO345" s="31"/>
      <c r="BP345" s="31"/>
      <c r="BQ345" s="31"/>
      <c r="BR345" s="31"/>
      <c r="BS345" s="31"/>
      <c r="BT345" s="31"/>
      <c r="BU345" s="31"/>
      <c r="BV345" s="31"/>
      <c r="BW345" s="31"/>
    </row>
    <row r="346" spans="50:75" ht="12.75">
      <c r="AX346" s="31"/>
      <c r="AY346" s="31"/>
      <c r="AZ346" s="31"/>
      <c r="BA346" s="31"/>
      <c r="BB346" s="31"/>
      <c r="BC346" s="31"/>
      <c r="BD346" s="31"/>
      <c r="BE346" s="31"/>
      <c r="BF346" s="31"/>
      <c r="BG346" s="31"/>
      <c r="BH346" s="31"/>
      <c r="BI346" s="31"/>
      <c r="BJ346" s="31"/>
      <c r="BK346" s="31"/>
      <c r="BL346" s="31"/>
      <c r="BM346" s="31"/>
      <c r="BN346" s="31"/>
      <c r="BO346" s="31"/>
      <c r="BP346" s="31"/>
      <c r="BQ346" s="31"/>
      <c r="BR346" s="31"/>
      <c r="BS346" s="31"/>
      <c r="BT346" s="31"/>
      <c r="BU346" s="31"/>
      <c r="BV346" s="31"/>
      <c r="BW346" s="31"/>
    </row>
    <row r="347" spans="50:75" ht="12.75">
      <c r="AX347" s="31"/>
      <c r="AY347" s="31"/>
      <c r="AZ347" s="31"/>
      <c r="BA347" s="31"/>
      <c r="BB347" s="31"/>
      <c r="BC347" s="31"/>
      <c r="BD347" s="31"/>
      <c r="BE347" s="31"/>
      <c r="BF347" s="31"/>
      <c r="BG347" s="31"/>
      <c r="BH347" s="31"/>
      <c r="BI347" s="31"/>
      <c r="BJ347" s="31"/>
      <c r="BK347" s="31"/>
      <c r="BL347" s="31"/>
      <c r="BM347" s="31"/>
      <c r="BN347" s="31"/>
      <c r="BO347" s="31"/>
      <c r="BP347" s="31"/>
      <c r="BQ347" s="31"/>
      <c r="BR347" s="31"/>
      <c r="BS347" s="31"/>
      <c r="BT347" s="31"/>
      <c r="BU347" s="31"/>
      <c r="BV347" s="31"/>
      <c r="BW347" s="31"/>
    </row>
    <row r="348" spans="50:75" ht="12.75">
      <c r="AX348" s="31"/>
      <c r="AY348" s="31"/>
      <c r="AZ348" s="31"/>
      <c r="BA348" s="31"/>
      <c r="BB348" s="31"/>
      <c r="BC348" s="31"/>
      <c r="BD348" s="31"/>
      <c r="BE348" s="31"/>
      <c r="BF348" s="31"/>
      <c r="BG348" s="31"/>
      <c r="BH348" s="31"/>
      <c r="BI348" s="31"/>
      <c r="BJ348" s="31"/>
      <c r="BK348" s="31"/>
      <c r="BL348" s="31"/>
      <c r="BM348" s="31"/>
      <c r="BN348" s="31"/>
      <c r="BO348" s="31"/>
      <c r="BP348" s="31"/>
      <c r="BQ348" s="31"/>
      <c r="BR348" s="31"/>
      <c r="BS348" s="31"/>
      <c r="BT348" s="31"/>
      <c r="BU348" s="31"/>
      <c r="BV348" s="31"/>
      <c r="BW348" s="31"/>
    </row>
    <row r="349" spans="50:75" ht="12.75">
      <c r="AX349" s="31"/>
      <c r="AY349" s="31"/>
      <c r="AZ349" s="31"/>
      <c r="BA349" s="31"/>
      <c r="BB349" s="31"/>
      <c r="BC349" s="31"/>
      <c r="BD349" s="31"/>
      <c r="BE349" s="31"/>
      <c r="BF349" s="31"/>
      <c r="BG349" s="31"/>
      <c r="BH349" s="31"/>
      <c r="BI349" s="31"/>
      <c r="BJ349" s="31"/>
      <c r="BK349" s="31"/>
      <c r="BL349" s="31"/>
      <c r="BM349" s="31"/>
      <c r="BN349" s="31"/>
      <c r="BO349" s="31"/>
      <c r="BP349" s="31"/>
      <c r="BQ349" s="31"/>
      <c r="BR349" s="31"/>
      <c r="BS349" s="31"/>
      <c r="BT349" s="31"/>
      <c r="BU349" s="31"/>
      <c r="BV349" s="31"/>
      <c r="BW349" s="31"/>
    </row>
    <row r="350" spans="50:75" ht="12.75">
      <c r="AX350" s="31"/>
      <c r="AY350" s="31"/>
      <c r="AZ350" s="31"/>
      <c r="BA350" s="31"/>
      <c r="BB350" s="31"/>
      <c r="BC350" s="31"/>
      <c r="BD350" s="31"/>
      <c r="BE350" s="31"/>
      <c r="BF350" s="31"/>
      <c r="BG350" s="31"/>
      <c r="BH350" s="31"/>
      <c r="BI350" s="31"/>
      <c r="BJ350" s="31"/>
      <c r="BK350" s="31"/>
      <c r="BL350" s="31"/>
      <c r="BM350" s="31"/>
      <c r="BN350" s="31"/>
      <c r="BO350" s="31"/>
      <c r="BP350" s="31"/>
      <c r="BQ350" s="31"/>
      <c r="BR350" s="31"/>
      <c r="BS350" s="31"/>
      <c r="BT350" s="31"/>
      <c r="BU350" s="31"/>
      <c r="BV350" s="31"/>
      <c r="BW350" s="31"/>
    </row>
    <row r="351" spans="50:75" ht="12.75">
      <c r="AX351" s="31"/>
      <c r="AY351" s="31"/>
      <c r="AZ351" s="31"/>
      <c r="BA351" s="31"/>
      <c r="BB351" s="31"/>
      <c r="BC351" s="31"/>
      <c r="BD351" s="31"/>
      <c r="BE351" s="31"/>
      <c r="BF351" s="31"/>
      <c r="BG351" s="31"/>
      <c r="BH351" s="31"/>
      <c r="BI351" s="31"/>
      <c r="BJ351" s="31"/>
      <c r="BK351" s="31"/>
      <c r="BL351" s="31"/>
      <c r="BM351" s="31"/>
      <c r="BN351" s="31"/>
      <c r="BO351" s="31"/>
      <c r="BP351" s="31"/>
      <c r="BQ351" s="31"/>
      <c r="BR351" s="31"/>
      <c r="BS351" s="31"/>
      <c r="BT351" s="31"/>
      <c r="BU351" s="31"/>
      <c r="BV351" s="31"/>
      <c r="BW351" s="31"/>
    </row>
    <row r="352" spans="50:75" ht="12.75">
      <c r="AX352" s="31"/>
      <c r="AY352" s="31"/>
      <c r="AZ352" s="31"/>
      <c r="BA352" s="31"/>
      <c r="BB352" s="31"/>
      <c r="BC352" s="31"/>
      <c r="BD352" s="31"/>
      <c r="BE352" s="31"/>
      <c r="BF352" s="31"/>
      <c r="BG352" s="31"/>
      <c r="BH352" s="31"/>
      <c r="BI352" s="31"/>
      <c r="BJ352" s="31"/>
      <c r="BK352" s="31"/>
      <c r="BL352" s="31"/>
      <c r="BM352" s="31"/>
      <c r="BN352" s="31"/>
      <c r="BO352" s="31"/>
      <c r="BP352" s="31"/>
      <c r="BQ352" s="31"/>
      <c r="BR352" s="31"/>
      <c r="BS352" s="31"/>
      <c r="BT352" s="31"/>
      <c r="BU352" s="31"/>
      <c r="BV352" s="31"/>
      <c r="BW352" s="31"/>
    </row>
  </sheetData>
  <sheetProtection/>
  <mergeCells count="108">
    <mergeCell ref="A2:AZ2"/>
    <mergeCell ref="F54:F55"/>
    <mergeCell ref="CG54:CG55"/>
    <mergeCell ref="BY54:BY55"/>
    <mergeCell ref="BM54:BM55"/>
    <mergeCell ref="BN54:BN55"/>
    <mergeCell ref="BZ54:BZ55"/>
    <mergeCell ref="CA54:CA55"/>
    <mergeCell ref="BO54:BO55"/>
    <mergeCell ref="BR54:BR55"/>
    <mergeCell ref="I54:I55"/>
    <mergeCell ref="CH54:CH55"/>
    <mergeCell ref="G54:G55"/>
    <mergeCell ref="H54:H55"/>
    <mergeCell ref="CC54:CC55"/>
    <mergeCell ref="CD54:CD55"/>
    <mergeCell ref="CE54:CE55"/>
    <mergeCell ref="BE54:BE55"/>
    <mergeCell ref="BG54:BG55"/>
    <mergeCell ref="BA54:BA55"/>
    <mergeCell ref="BB54:BB55"/>
    <mergeCell ref="J54:J55"/>
    <mergeCell ref="AY54:AY55"/>
    <mergeCell ref="AZ54:AZ55"/>
    <mergeCell ref="CF53:CF55"/>
    <mergeCell ref="BS54:BS55"/>
    <mergeCell ref="BT54:BT55"/>
    <mergeCell ref="BU54:BU55"/>
    <mergeCell ref="BV54:BV55"/>
    <mergeCell ref="BW54:BW55"/>
    <mergeCell ref="BX54:BX55"/>
    <mergeCell ref="BC54:BC55"/>
    <mergeCell ref="BD54:BD55"/>
    <mergeCell ref="CC53:CE53"/>
    <mergeCell ref="BK54:BK55"/>
    <mergeCell ref="BL54:BL55"/>
    <mergeCell ref="BI54:BI55"/>
    <mergeCell ref="BJ54:BJ55"/>
    <mergeCell ref="BP54:BP55"/>
    <mergeCell ref="BQ54:BQ55"/>
    <mergeCell ref="CB54:CB55"/>
    <mergeCell ref="BO4:BO5"/>
    <mergeCell ref="BM4:BM5"/>
    <mergeCell ref="BN4:BN5"/>
    <mergeCell ref="BI4:BI5"/>
    <mergeCell ref="B4:B5"/>
    <mergeCell ref="C4:C5"/>
    <mergeCell ref="D4:D5"/>
    <mergeCell ref="A4:A5"/>
    <mergeCell ref="AY53:BB53"/>
    <mergeCell ref="BC53:BG53"/>
    <mergeCell ref="BI53:BM53"/>
    <mergeCell ref="BN53:BP53"/>
    <mergeCell ref="BR4:BR5"/>
    <mergeCell ref="BS4:BS5"/>
    <mergeCell ref="BT4:BT5"/>
    <mergeCell ref="BX53:CB53"/>
    <mergeCell ref="BQ53:BW53"/>
    <mergeCell ref="CG4:CG5"/>
    <mergeCell ref="CH4:CH5"/>
    <mergeCell ref="CE4:CE5"/>
    <mergeCell ref="BP4:BP5"/>
    <mergeCell ref="CC4:CC5"/>
    <mergeCell ref="BX4:BX5"/>
    <mergeCell ref="CD4:CD5"/>
    <mergeCell ref="BY4:BY5"/>
    <mergeCell ref="BZ4:BZ5"/>
    <mergeCell ref="CA4:CA5"/>
    <mergeCell ref="CF3:CF5"/>
    <mergeCell ref="BN3:BP3"/>
    <mergeCell ref="BX3:CB3"/>
    <mergeCell ref="CC3:CE3"/>
    <mergeCell ref="CB4:CB5"/>
    <mergeCell ref="BQ3:BW3"/>
    <mergeCell ref="BU4:BU5"/>
    <mergeCell ref="BV4:BV5"/>
    <mergeCell ref="BW4:BW5"/>
    <mergeCell ref="BQ4:BQ5"/>
    <mergeCell ref="BJ4:BJ5"/>
    <mergeCell ref="BK4:BK5"/>
    <mergeCell ref="BL4:BL5"/>
    <mergeCell ref="BC3:BG3"/>
    <mergeCell ref="BI3:BM3"/>
    <mergeCell ref="BE4:BE5"/>
    <mergeCell ref="BG4:BG5"/>
    <mergeCell ref="AY4:AY5"/>
    <mergeCell ref="AZ4:AZ5"/>
    <mergeCell ref="BD4:BD5"/>
    <mergeCell ref="BB4:BB5"/>
    <mergeCell ref="BC4:BC5"/>
    <mergeCell ref="BA4:BA5"/>
    <mergeCell ref="AY3:BB3"/>
    <mergeCell ref="Y4:Y5"/>
    <mergeCell ref="AC4:AC5"/>
    <mergeCell ref="A38:R38"/>
    <mergeCell ref="R4:R5"/>
    <mergeCell ref="B37:E37"/>
    <mergeCell ref="I4:I5"/>
    <mergeCell ref="J4:J5"/>
    <mergeCell ref="O4:O5"/>
    <mergeCell ref="Q4:Q5"/>
    <mergeCell ref="N4:N5"/>
    <mergeCell ref="K4:M4"/>
    <mergeCell ref="P4:P5"/>
    <mergeCell ref="E4:E5"/>
    <mergeCell ref="F4:F5"/>
    <mergeCell ref="G4:G5"/>
    <mergeCell ref="H4:H5"/>
  </mergeCells>
  <printOptions/>
  <pageMargins left="0.7874015748031497" right="0.1968503937007874" top="0.5905511811023623" bottom="0.3937007874015748" header="0.5118110236220472" footer="0.5118110236220472"/>
  <pageSetup horizontalDpi="600" verticalDpi="600" orientation="landscape" paperSize="9" scale="80" r:id="rId1"/>
  <colBreaks count="1" manualBreakCount="1">
    <brk id="6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2015-02-09T08:39:28Z</cp:lastPrinted>
  <dcterms:created xsi:type="dcterms:W3CDTF">2014-12-29T09:05:47Z</dcterms:created>
  <dcterms:modified xsi:type="dcterms:W3CDTF">2015-04-02T06:39:03Z</dcterms:modified>
  <cp:category/>
  <cp:version/>
  <cp:contentType/>
  <cp:contentStatus/>
</cp:coreProperties>
</file>